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gbandyopadhyay/Documents/"/>
    </mc:Choice>
  </mc:AlternateContent>
  <xr:revisionPtr revIDLastSave="0" documentId="8_{4798961D-2812-A648-AEAF-6B36FACF82C9}" xr6:coauthVersionLast="36" xr6:coauthVersionMax="36" xr10:uidLastSave="{00000000-0000-0000-0000-000000000000}"/>
  <bookViews>
    <workbookView xWindow="60" yWindow="500" windowWidth="37360" windowHeight="18920" tabRatio="500" xr2:uid="{00000000-000D-0000-FFFF-FFFF00000000}"/>
  </bookViews>
  <sheets>
    <sheet name="Normal Donors" sheetId="2" r:id="rId1"/>
  </sheets>
  <definedNames>
    <definedName name="_xlnm.Print_Area" localSheetId="0">'Normal Donors'!$B$3:$R$77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2" l="1"/>
  <c r="N15" i="2" s="1"/>
  <c r="M16" i="2"/>
  <c r="N16" i="2"/>
  <c r="M17" i="2"/>
  <c r="N17" i="2" s="1"/>
  <c r="M18" i="2"/>
  <c r="N18" i="2"/>
  <c r="M19" i="2"/>
  <c r="N19" i="2" s="1"/>
  <c r="M39" i="2"/>
  <c r="M38" i="2"/>
  <c r="M37" i="2"/>
  <c r="M36" i="2"/>
  <c r="M35" i="2"/>
  <c r="M76" i="2" l="1"/>
  <c r="M75" i="2"/>
  <c r="N75" i="2" s="1"/>
  <c r="M74" i="2"/>
  <c r="N74" i="2" s="1"/>
  <c r="M73" i="2"/>
  <c r="N73" i="2" s="1"/>
  <c r="M72" i="2"/>
  <c r="N72" i="2" s="1"/>
  <c r="N76" i="2"/>
  <c r="N35" i="2"/>
  <c r="N36" i="2"/>
  <c r="N37" i="2"/>
  <c r="N38" i="2"/>
  <c r="N39" i="2"/>
  <c r="M62" i="2" l="1"/>
  <c r="N62" i="2" s="1"/>
  <c r="M63" i="2"/>
  <c r="N63" i="2" s="1"/>
  <c r="M64" i="2"/>
  <c r="N64" i="2" s="1"/>
  <c r="M65" i="2"/>
  <c r="N65" i="2" s="1"/>
  <c r="M66" i="2"/>
  <c r="N66" i="2" s="1"/>
  <c r="M34" i="2"/>
  <c r="N34" i="2" s="1"/>
  <c r="M33" i="2"/>
  <c r="N33" i="2" s="1"/>
  <c r="M32" i="2"/>
  <c r="N32" i="2" s="1"/>
  <c r="M31" i="2"/>
  <c r="N31" i="2" s="1"/>
  <c r="M30" i="2"/>
  <c r="N30" i="2" s="1"/>
  <c r="M47" i="2" l="1"/>
  <c r="N47" i="2" s="1"/>
  <c r="M48" i="2"/>
  <c r="N48" i="2" s="1"/>
  <c r="M52" i="2" l="1"/>
  <c r="N52" i="2" s="1"/>
  <c r="M53" i="2"/>
  <c r="N53" i="2" s="1"/>
  <c r="M54" i="2"/>
  <c r="N54" i="2" s="1"/>
  <c r="M55" i="2"/>
  <c r="N55" i="2" s="1"/>
  <c r="M56" i="2"/>
  <c r="N56" i="2" s="1"/>
  <c r="M57" i="2"/>
  <c r="N57" i="2" s="1"/>
  <c r="M58" i="2"/>
  <c r="N58" i="2" s="1"/>
  <c r="M59" i="2"/>
  <c r="N59" i="2" s="1"/>
  <c r="M60" i="2"/>
  <c r="N60" i="2" s="1"/>
  <c r="M61" i="2"/>
  <c r="N61" i="2" s="1"/>
  <c r="M67" i="2"/>
  <c r="N67" i="2" s="1"/>
  <c r="M68" i="2"/>
  <c r="N68" i="2" s="1"/>
  <c r="M69" i="2"/>
  <c r="N69" i="2" s="1"/>
  <c r="M70" i="2"/>
  <c r="N70" i="2" s="1"/>
  <c r="M71" i="2"/>
  <c r="N71" i="2" s="1"/>
  <c r="M51" i="2"/>
  <c r="N51" i="2" s="1"/>
  <c r="M50" i="2"/>
  <c r="N50" i="2" s="1"/>
  <c r="M49" i="2"/>
  <c r="N49" i="2" s="1"/>
  <c r="M44" i="2"/>
  <c r="N44" i="2" s="1"/>
  <c r="M43" i="2"/>
  <c r="N43" i="2" s="1"/>
  <c r="M42" i="2"/>
  <c r="N42" i="2" s="1"/>
  <c r="M41" i="2"/>
  <c r="N41" i="2" s="1"/>
  <c r="M40" i="2"/>
  <c r="N40" i="2" s="1"/>
  <c r="M25" i="2"/>
  <c r="N25" i="2" s="1"/>
  <c r="M26" i="2"/>
  <c r="N26" i="2" s="1"/>
  <c r="M27" i="2"/>
  <c r="N27" i="2" s="1"/>
  <c r="M28" i="2"/>
  <c r="N28" i="2" s="1"/>
  <c r="M29" i="2"/>
  <c r="N29" i="2" s="1"/>
  <c r="M20" i="2"/>
  <c r="N20" i="2" s="1"/>
  <c r="M21" i="2"/>
  <c r="N21" i="2" s="1"/>
  <c r="M22" i="2"/>
  <c r="N22" i="2" s="1"/>
  <c r="M23" i="2"/>
  <c r="N23" i="2" s="1"/>
  <c r="M24" i="2"/>
  <c r="N24" i="2" s="1"/>
  <c r="M10" i="2"/>
  <c r="N10" i="2" s="1"/>
  <c r="M11" i="2"/>
  <c r="N11" i="2" s="1"/>
  <c r="M12" i="2"/>
  <c r="N12" i="2" s="1"/>
  <c r="M13" i="2"/>
  <c r="N13" i="2" s="1"/>
  <c r="M14" i="2"/>
  <c r="N14" i="2" s="1"/>
  <c r="M6" i="2"/>
  <c r="N6" i="2" s="1"/>
  <c r="M7" i="2"/>
  <c r="N7" i="2" s="1"/>
  <c r="M8" i="2"/>
  <c r="N8" i="2" s="1"/>
  <c r="M9" i="2"/>
  <c r="N9" i="2" s="1"/>
  <c r="M5" i="2"/>
  <c r="N5" i="2" s="1"/>
</calcChain>
</file>

<file path=xl/sharedStrings.xml><?xml version="1.0" encoding="utf-8"?>
<sst xmlns="http://schemas.openxmlformats.org/spreadsheetml/2006/main" count="376" uniqueCount="194">
  <si>
    <t>BRINDL Req#</t>
  </si>
  <si>
    <t>Pre-sort</t>
  </si>
  <si>
    <t>Sorting</t>
  </si>
  <si>
    <t>Post-Sort</t>
  </si>
  <si>
    <t>for Sorting</t>
  </si>
  <si>
    <t>Mother Vial</t>
  </si>
  <si>
    <t>Date</t>
  </si>
  <si>
    <t>Daughter Vial</t>
  </si>
  <si>
    <t>Additive</t>
  </si>
  <si>
    <t>Total RNA</t>
  </si>
  <si>
    <t>RIN</t>
  </si>
  <si>
    <t>Sample</t>
  </si>
  <si>
    <r>
      <t>Volume (</t>
    </r>
    <r>
      <rPr>
        <b/>
        <sz val="14"/>
        <color theme="1"/>
        <rFont val="Symbol"/>
        <charset val="2"/>
      </rPr>
      <t>m</t>
    </r>
    <r>
      <rPr>
        <b/>
        <sz val="14"/>
        <color theme="1"/>
        <rFont val="Calibri"/>
        <family val="2"/>
        <scheme val="minor"/>
      </rPr>
      <t>l)</t>
    </r>
  </si>
  <si>
    <t>Bioanalyzer</t>
  </si>
  <si>
    <t>RNA Concen-</t>
  </si>
  <si>
    <r>
      <t>tration (ng/</t>
    </r>
    <r>
      <rPr>
        <b/>
        <sz val="14"/>
        <color theme="1"/>
        <rFont val="Symbol"/>
        <charset val="2"/>
      </rPr>
      <t>m</t>
    </r>
    <r>
      <rPr>
        <b/>
        <sz val="14"/>
        <color theme="1"/>
        <rFont val="Calibri"/>
        <family val="2"/>
        <scheme val="minor"/>
      </rPr>
      <t>l)</t>
    </r>
  </si>
  <si>
    <t>D031</t>
  </si>
  <si>
    <t>water</t>
  </si>
  <si>
    <t>RNase free</t>
  </si>
  <si>
    <t>from</t>
  </si>
  <si>
    <t>Qiagen kit</t>
  </si>
  <si>
    <t>RNA Yield per</t>
  </si>
  <si>
    <t xml:space="preserve"> million Cells (ng)</t>
  </si>
  <si>
    <t>Electronic Documents</t>
  </si>
  <si>
    <t>(File/Folder names)</t>
  </si>
  <si>
    <t>D105</t>
  </si>
  <si>
    <t>D113</t>
  </si>
  <si>
    <t>D113-CBL-MIX-11</t>
  </si>
  <si>
    <t>D113-CBL-MIX-10</t>
  </si>
  <si>
    <t>D113-CBL-PMX-XPA-1</t>
  </si>
  <si>
    <t>D113-CBL-EPI-XPA-1</t>
  </si>
  <si>
    <t>D113-CBL-END-XPA-1</t>
  </si>
  <si>
    <t>D113-CBL-MES-XPA-1</t>
  </si>
  <si>
    <t>D113-CBL-MIC-XPA-1</t>
  </si>
  <si>
    <t>RNA iso-</t>
  </si>
  <si>
    <t>lation Date</t>
  </si>
  <si>
    <t>D119</t>
  </si>
  <si>
    <t>D075</t>
  </si>
  <si>
    <t>D092</t>
  </si>
  <si>
    <t>Donor</t>
  </si>
  <si>
    <t>Demographics</t>
  </si>
  <si>
    <t>Id</t>
  </si>
  <si>
    <t>7 months</t>
  </si>
  <si>
    <t>4 months</t>
  </si>
  <si>
    <t>Yield (ng)</t>
  </si>
  <si>
    <t>old, Male</t>
  </si>
  <si>
    <t>old, Female</t>
  </si>
  <si>
    <t>6 months</t>
  </si>
  <si>
    <t>5 months</t>
  </si>
  <si>
    <t>13 months</t>
  </si>
  <si>
    <t>2 months</t>
  </si>
  <si>
    <t>3 months</t>
  </si>
  <si>
    <t>D143</t>
  </si>
  <si>
    <t>Post Sort</t>
  </si>
  <si>
    <t>Cell Yield</t>
  </si>
  <si>
    <t>D133</t>
  </si>
  <si>
    <t>11 months</t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</si>
  <si>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GB042318SP</t>
    </r>
  </si>
  <si>
    <t>D143-CBL-MIX-11</t>
  </si>
  <si>
    <t>D143-CBL-MIX-12</t>
  </si>
  <si>
    <t>D143-CBL-PMX-XPA-1</t>
  </si>
  <si>
    <t>D143-CBL-EPI-XPA-1</t>
  </si>
  <si>
    <t>D143-CBL-END-XPA-1</t>
  </si>
  <si>
    <t>D143-CBL-MES-XPA-1</t>
  </si>
  <si>
    <t>D143-CBL-MIC-XPA-1</t>
  </si>
  <si>
    <t>D075-CBL-PMX-XPA-1</t>
  </si>
  <si>
    <t>D075-CBL-EPI-XPA-1</t>
  </si>
  <si>
    <t>D075-CBL-END-XPA-1</t>
  </si>
  <si>
    <t>D075-CBL-MES-XPA-1</t>
  </si>
  <si>
    <t>D075-CBL-MIC-XPA-1</t>
  </si>
  <si>
    <t>D092-CBL-MIX-11</t>
  </si>
  <si>
    <t>D092-CBL-MIX-12</t>
  </si>
  <si>
    <t>D092-CBL-PMX-XPA-1</t>
  </si>
  <si>
    <t>D092-CBL-EPI-XPA-1</t>
  </si>
  <si>
    <t>D092-CBL-END-XPA-1</t>
  </si>
  <si>
    <t>D092-CBL-MES-XPA-1</t>
  </si>
  <si>
    <t>D092-CBL-MIC-XPA-1</t>
  </si>
  <si>
    <t>D075-CBL-MIX-11</t>
  </si>
  <si>
    <t>D063</t>
  </si>
  <si>
    <t>D136</t>
  </si>
  <si>
    <t>16 months</t>
  </si>
  <si>
    <t>D056</t>
  </si>
  <si>
    <t>5 Years</t>
  </si>
  <si>
    <t>D134</t>
  </si>
  <si>
    <t>8 Years</t>
  </si>
  <si>
    <t>D116</t>
  </si>
  <si>
    <t>40 Years</t>
  </si>
  <si>
    <t>D133-CBL-MIX-11</t>
  </si>
  <si>
    <t>D133-CBL-MIX-12</t>
  </si>
  <si>
    <t>D119-CBL-MIX-11</t>
  </si>
  <si>
    <t>D119-CBL-MIX-12</t>
  </si>
  <si>
    <t>D063-CBL-MIX-11</t>
  </si>
  <si>
    <t>D063-CBL-MIX-12</t>
  </si>
  <si>
    <t>D133-CBL-PMX-XPA-1</t>
  </si>
  <si>
    <t>D133-CBL-EPI-XPA-1</t>
  </si>
  <si>
    <t>D133-CBL-END-XPA-1</t>
  </si>
  <si>
    <t>D133-CBL-MES-XPA-1</t>
  </si>
  <si>
    <t>D133-CBL-MIC-XPA-1</t>
  </si>
  <si>
    <t>D119-CBL-PMX-XPA-1</t>
  </si>
  <si>
    <t>D119-CBL-EPI-XPA-1</t>
  </si>
  <si>
    <t>D119-CBL-END-XPA-1</t>
  </si>
  <si>
    <t>D119-CBL-MES-XPA-1</t>
  </si>
  <si>
    <t>D119-CBL-MIC-XPA-1</t>
  </si>
  <si>
    <t>D063-CBL-PMX-XPA-1</t>
  </si>
  <si>
    <t>D063-CBL-EPI-XPA-1</t>
  </si>
  <si>
    <t>D063-CBL-END-XPA-1</t>
  </si>
  <si>
    <t>D063-CBL-MES-XPA-1</t>
  </si>
  <si>
    <t>D063-CBL-MIC-XPA-1</t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</si>
  <si>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GB050318SP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</si>
  <si>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GB050418SP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</si>
  <si>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GB043018SP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</si>
  <si>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GB051018JH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</si>
  <si>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GB051118SP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</si>
  <si>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GB051718SP</t>
    </r>
  </si>
  <si>
    <t>D136-CBL-PMX-XPA-1</t>
  </si>
  <si>
    <t>D136-CBL-EPI-XPA-1</t>
  </si>
  <si>
    <t>D136-CBL-END-XPA-1</t>
  </si>
  <si>
    <t>D136-CBL-MES-XPA-1</t>
  </si>
  <si>
    <t>D134-CBL-PMX-XPA-1</t>
  </si>
  <si>
    <t>D134-CBL-EPI-XPA-1</t>
  </si>
  <si>
    <t>D134-CBL-END-XPA-1</t>
  </si>
  <si>
    <t>D134-CBL-MES-XPA-1</t>
  </si>
  <si>
    <t>D134-CBL-MIC-XPA-1</t>
  </si>
  <si>
    <t>D134-CBL-MIX-11</t>
  </si>
  <si>
    <t>D136-CBL-MIX-11</t>
  </si>
  <si>
    <t>D136-CBL-MIX-12</t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</si>
  <si>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GB070918SP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</si>
  <si>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GB071218JH</t>
    </r>
  </si>
  <si>
    <t>D136-CBL-MIC-XPA-1</t>
  </si>
  <si>
    <t>BioAnalyzer Sample Id-</t>
  </si>
  <si>
    <t>PRY1580A1-5</t>
  </si>
  <si>
    <t>PRY1580A6-10</t>
  </si>
  <si>
    <t>PRY1580A16-20</t>
  </si>
  <si>
    <t>PRY1580A26-30</t>
  </si>
  <si>
    <t>PRY1580A41-45</t>
  </si>
  <si>
    <t>PRY1580A46-50</t>
  </si>
  <si>
    <t>PRY1580A56-60</t>
  </si>
  <si>
    <t>PRY1580A61-65</t>
  </si>
  <si>
    <t>PRY1580A71-75</t>
  </si>
  <si>
    <t>D110</t>
  </si>
  <si>
    <t>D110-CBL-PMX-XPA-1</t>
  </si>
  <si>
    <t>D110-CBL-EPI-XPA-1</t>
  </si>
  <si>
    <t>D110-CBL-END-XPA-1</t>
  </si>
  <si>
    <t>D110-CBL-MES-XPA-1</t>
  </si>
  <si>
    <t>D110-CBL-MIC-XPA-1</t>
  </si>
  <si>
    <t>D110-CBL-MIX-11</t>
  </si>
  <si>
    <t>D110-CBL-MIX-12</t>
  </si>
  <si>
    <t>D105-CBL-PMX-XPA-2</t>
  </si>
  <si>
    <t>D105-CBL-EPI-XPA-2</t>
  </si>
  <si>
    <t>D105-CBL-END-XPA-2</t>
  </si>
  <si>
    <t>D105-CBL-MES-XPA-2</t>
  </si>
  <si>
    <t>D105-CBL-MIC-XPA-2</t>
  </si>
  <si>
    <t>D105-CBL-MIX-12</t>
  </si>
  <si>
    <t>D105-CBL-MIX-13</t>
  </si>
  <si>
    <t>D031-CBL-PMX-XPA-2</t>
  </si>
  <si>
    <t>D031-CBL-EPI-XPA-2</t>
  </si>
  <si>
    <t>D031-CBL-END-XPA-2</t>
  </si>
  <si>
    <t>D031-CBL-MES-XPA-2</t>
  </si>
  <si>
    <t>D031-CBL-MIC-XPA-2</t>
  </si>
  <si>
    <t>D031-CBL-MIX-8</t>
  </si>
  <si>
    <t>D031-CBL-MIX-9</t>
  </si>
  <si>
    <t>D031-CBL-MIX-10</t>
  </si>
  <si>
    <t>D056-CBL-MIX-14</t>
  </si>
  <si>
    <t>D056-CBL-MIX-15</t>
  </si>
  <si>
    <t>D056-CBL-MIX-16</t>
  </si>
  <si>
    <t>D056-CBL-PMX-XPA-2</t>
  </si>
  <si>
    <t>D056-CBL-EPI-XPA-2</t>
  </si>
  <si>
    <t>D056-CBL-END-XPA-2</t>
  </si>
  <si>
    <t>D056-CBL-MES-XPA-2</t>
  </si>
  <si>
    <t>D056-CBL-MIC-XPA-2</t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</si>
  <si>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GB081318SP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</si>
  <si>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GB081418SS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</si>
  <si>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GB081518SP</t>
    </r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</si>
  <si>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GB081618JH</t>
    </r>
  </si>
  <si>
    <t>D116-RML-MIX-13</t>
  </si>
  <si>
    <t>D116-RML-MIX-14</t>
  </si>
  <si>
    <t>D116-RML-MIX-15</t>
  </si>
  <si>
    <t>D116-RML-MIX-16</t>
  </si>
  <si>
    <t>D116-RML-MIX-17</t>
  </si>
  <si>
    <r>
      <t xml:space="preserve">Sort Folder Name- </t>
    </r>
    <r>
      <rPr>
        <b/>
        <sz val="12"/>
        <color theme="1"/>
        <rFont val="Calibri"/>
        <family val="2"/>
        <scheme val="minor"/>
      </rPr>
      <t>GB081718SP</t>
    </r>
  </si>
  <si>
    <t>PRY1580A101-105</t>
  </si>
  <si>
    <t>PRY1580A91-95</t>
  </si>
  <si>
    <t>PRY1580A96-100</t>
  </si>
  <si>
    <t xml:space="preserve">OK for </t>
  </si>
  <si>
    <t>Bulk Seq?</t>
  </si>
  <si>
    <t>Yes</t>
  </si>
  <si>
    <t>PRY1580A86-90</t>
  </si>
  <si>
    <t>PRY1580A81-85</t>
  </si>
  <si>
    <t>Total- 70 tubes from 14 donors</t>
  </si>
  <si>
    <t>D116-RML-PMX-XPA-2</t>
  </si>
  <si>
    <t>D116-RML-EPI-XPA-2</t>
  </si>
  <si>
    <t>D116-RML-END-XPA-2</t>
  </si>
  <si>
    <t>D116-RML-MES-XPA-2</t>
  </si>
  <si>
    <t>D116-RML-MIC-XPA-2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</si>
</sst>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name val="Calibri"/>
      <family val="2"/>
    </font>
    <font>
      <b/>
      <sz val="14"/>
      <color theme="1"/>
      <name val="Symbol"/>
      <charset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14" fontId="0" fillId="4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11" fillId="3" borderId="3" xfId="0" applyFon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" fillId="0" borderId="0" xfId="0" applyFont="1"/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colors>
    <mruColors>
      <color rgb="FFFF7B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77"/>
  <sheetViews>
    <sheetView tabSelected="1" showRuler="0" zoomScaleNormal="100" zoomScaleSheetLayoutView="122" workbookViewId="0">
      <selection activeCell="I79" sqref="I79"/>
    </sheetView>
  </sheetViews>
  <sheetFormatPr baseColWidth="10" defaultRowHeight="16"/>
  <cols>
    <col min="3" max="3" width="12.5" customWidth="1"/>
    <col min="4" max="4" width="13" customWidth="1"/>
    <col min="5" max="5" width="16.33203125" customWidth="1"/>
    <col min="6" max="6" width="8.5" customWidth="1"/>
    <col min="7" max="7" width="20.1640625" customWidth="1"/>
    <col min="8" max="8" width="11.6640625" customWidth="1"/>
    <col min="10" max="10" width="11.33203125" customWidth="1"/>
    <col min="11" max="11" width="14.83203125" customWidth="1"/>
    <col min="12" max="12" width="13.1640625" customWidth="1"/>
    <col min="13" max="13" width="11.1640625" customWidth="1"/>
    <col min="14" max="14" width="18" customWidth="1"/>
    <col min="17" max="17" width="13" customWidth="1"/>
    <col min="18" max="18" width="28.5" customWidth="1"/>
  </cols>
  <sheetData>
    <row r="2" spans="2:18" ht="17" thickBot="1"/>
    <row r="3" spans="2:18" s="1" customFormat="1" ht="19">
      <c r="B3" s="2" t="s">
        <v>39</v>
      </c>
      <c r="C3" s="2" t="s">
        <v>39</v>
      </c>
      <c r="D3" s="3" t="s">
        <v>0</v>
      </c>
      <c r="E3" s="4" t="s">
        <v>1</v>
      </c>
      <c r="F3" s="2" t="s">
        <v>2</v>
      </c>
      <c r="G3" s="2" t="s">
        <v>3</v>
      </c>
      <c r="H3" s="2" t="s">
        <v>183</v>
      </c>
      <c r="I3" s="2" t="s">
        <v>53</v>
      </c>
      <c r="J3" s="5" t="s">
        <v>34</v>
      </c>
      <c r="K3" s="6" t="s">
        <v>14</v>
      </c>
      <c r="L3" s="6" t="s">
        <v>11</v>
      </c>
      <c r="M3" s="6" t="s">
        <v>9</v>
      </c>
      <c r="N3" s="6" t="s">
        <v>21</v>
      </c>
      <c r="O3" s="2" t="s">
        <v>8</v>
      </c>
      <c r="P3" s="6" t="s">
        <v>10</v>
      </c>
      <c r="Q3" s="6" t="s">
        <v>13</v>
      </c>
      <c r="R3" s="6" t="s">
        <v>23</v>
      </c>
    </row>
    <row r="4" spans="2:18" s="1" customFormat="1" ht="20" thickBot="1">
      <c r="B4" s="7" t="s">
        <v>41</v>
      </c>
      <c r="C4" s="8" t="s">
        <v>40</v>
      </c>
      <c r="D4" s="9" t="s">
        <v>4</v>
      </c>
      <c r="E4" s="7" t="s">
        <v>5</v>
      </c>
      <c r="F4" s="7" t="s">
        <v>6</v>
      </c>
      <c r="G4" s="7" t="s">
        <v>7</v>
      </c>
      <c r="H4" s="7" t="s">
        <v>184</v>
      </c>
      <c r="I4" s="7" t="s">
        <v>54</v>
      </c>
      <c r="J4" s="10" t="s">
        <v>35</v>
      </c>
      <c r="K4" s="7" t="s">
        <v>15</v>
      </c>
      <c r="L4" s="7" t="s">
        <v>12</v>
      </c>
      <c r="M4" s="7" t="s">
        <v>44</v>
      </c>
      <c r="N4" s="7" t="s">
        <v>22</v>
      </c>
      <c r="O4" s="7"/>
      <c r="P4" s="11"/>
      <c r="Q4" s="7" t="s">
        <v>6</v>
      </c>
      <c r="R4" s="7" t="s">
        <v>24</v>
      </c>
    </row>
    <row r="5" spans="2:18" s="1" customFormat="1">
      <c r="B5" s="85" t="s">
        <v>38</v>
      </c>
      <c r="C5" s="12"/>
      <c r="D5" s="85">
        <v>482</v>
      </c>
      <c r="E5" s="13"/>
      <c r="F5" s="88">
        <v>43223</v>
      </c>
      <c r="G5" s="41" t="s">
        <v>72</v>
      </c>
      <c r="H5" s="41" t="s">
        <v>185</v>
      </c>
      <c r="I5" s="41">
        <v>4000000</v>
      </c>
      <c r="J5" s="13"/>
      <c r="K5" s="41">
        <v>9.93</v>
      </c>
      <c r="L5" s="41">
        <v>40</v>
      </c>
      <c r="M5" s="41">
        <f>K5*L5</f>
        <v>397.2</v>
      </c>
      <c r="N5" s="69">
        <f>(M5/I5)*1000000</f>
        <v>99.3</v>
      </c>
      <c r="O5" s="14" t="s">
        <v>18</v>
      </c>
      <c r="P5" s="41">
        <v>8.25</v>
      </c>
      <c r="Q5" s="13"/>
      <c r="R5" s="15" t="s">
        <v>108</v>
      </c>
    </row>
    <row r="6" spans="2:18" s="1" customFormat="1">
      <c r="B6" s="86"/>
      <c r="C6" s="16"/>
      <c r="D6" s="86"/>
      <c r="E6" s="40"/>
      <c r="F6" s="86"/>
      <c r="G6" s="42" t="s">
        <v>73</v>
      </c>
      <c r="H6" s="42" t="s">
        <v>185</v>
      </c>
      <c r="I6" s="42">
        <v>1744440</v>
      </c>
      <c r="J6" s="17"/>
      <c r="K6" s="42">
        <v>4.1500000000000004</v>
      </c>
      <c r="L6" s="42">
        <v>40</v>
      </c>
      <c r="M6" s="42">
        <f t="shared" ref="M6:M61" si="0">K6*L6</f>
        <v>166</v>
      </c>
      <c r="N6" s="77">
        <f t="shared" ref="N6:N44" si="1">(M6/I6)*1000000</f>
        <v>95.159478113320034</v>
      </c>
      <c r="O6" s="18" t="s">
        <v>17</v>
      </c>
      <c r="P6" s="42">
        <v>6.85</v>
      </c>
      <c r="Q6" s="17"/>
      <c r="R6" s="19"/>
    </row>
    <row r="7" spans="2:18" s="1" customFormat="1">
      <c r="B7" s="86"/>
      <c r="C7" s="16" t="s">
        <v>50</v>
      </c>
      <c r="D7" s="86"/>
      <c r="E7" s="17" t="s">
        <v>70</v>
      </c>
      <c r="F7" s="86"/>
      <c r="G7" s="42" t="s">
        <v>74</v>
      </c>
      <c r="H7" s="42" t="s">
        <v>185</v>
      </c>
      <c r="I7" s="42">
        <v>1847620</v>
      </c>
      <c r="J7" s="38">
        <v>43223</v>
      </c>
      <c r="K7" s="42">
        <v>4.82</v>
      </c>
      <c r="L7" s="42">
        <v>40</v>
      </c>
      <c r="M7" s="42">
        <f t="shared" si="0"/>
        <v>192.8</v>
      </c>
      <c r="N7" s="77">
        <f t="shared" si="1"/>
        <v>104.35046167501976</v>
      </c>
      <c r="O7" s="18" t="s">
        <v>19</v>
      </c>
      <c r="P7" s="42">
        <v>8.39</v>
      </c>
      <c r="Q7" s="38">
        <v>43319</v>
      </c>
      <c r="R7" s="19" t="s">
        <v>129</v>
      </c>
    </row>
    <row r="8" spans="2:18" s="1" customFormat="1">
      <c r="B8" s="86"/>
      <c r="C8" s="16" t="s">
        <v>46</v>
      </c>
      <c r="D8" s="86"/>
      <c r="E8" s="17" t="s">
        <v>71</v>
      </c>
      <c r="F8" s="86"/>
      <c r="G8" s="42" t="s">
        <v>75</v>
      </c>
      <c r="H8" s="42" t="s">
        <v>185</v>
      </c>
      <c r="I8" s="42">
        <v>3000000</v>
      </c>
      <c r="J8" s="17"/>
      <c r="K8" s="42">
        <v>5.15</v>
      </c>
      <c r="L8" s="42">
        <v>40</v>
      </c>
      <c r="M8" s="42">
        <f t="shared" si="0"/>
        <v>206</v>
      </c>
      <c r="N8" s="77">
        <f t="shared" si="1"/>
        <v>68.666666666666657</v>
      </c>
      <c r="O8" s="18" t="s">
        <v>20</v>
      </c>
      <c r="P8" s="42">
        <v>8.4600000000000009</v>
      </c>
      <c r="Q8" s="17"/>
      <c r="R8" s="49" t="s">
        <v>130</v>
      </c>
    </row>
    <row r="9" spans="2:18" s="1" customFormat="1" ht="17" thickBot="1">
      <c r="B9" s="87"/>
      <c r="C9" s="20"/>
      <c r="D9" s="87"/>
      <c r="E9" s="21"/>
      <c r="F9" s="87"/>
      <c r="G9" s="43" t="s">
        <v>76</v>
      </c>
      <c r="H9" s="43" t="s">
        <v>185</v>
      </c>
      <c r="I9" s="43">
        <v>2381224</v>
      </c>
      <c r="J9" s="21"/>
      <c r="K9" s="43">
        <v>28.6</v>
      </c>
      <c r="L9" s="43">
        <v>40</v>
      </c>
      <c r="M9" s="43">
        <f t="shared" si="0"/>
        <v>1144</v>
      </c>
      <c r="N9" s="78">
        <f t="shared" si="1"/>
        <v>480.42519309397181</v>
      </c>
      <c r="O9" s="22"/>
      <c r="P9" s="43">
        <v>9.3800000000000008</v>
      </c>
      <c r="Q9" s="21"/>
      <c r="R9" s="23"/>
    </row>
    <row r="10" spans="2:18" s="1" customFormat="1">
      <c r="B10" s="81" t="s">
        <v>52</v>
      </c>
      <c r="C10" s="24"/>
      <c r="D10" s="81">
        <v>479</v>
      </c>
      <c r="E10" s="25"/>
      <c r="F10" s="84">
        <v>43220</v>
      </c>
      <c r="G10" s="44" t="s">
        <v>60</v>
      </c>
      <c r="H10" s="44" t="s">
        <v>185</v>
      </c>
      <c r="I10" s="44">
        <v>4000000</v>
      </c>
      <c r="J10" s="25"/>
      <c r="K10" s="44">
        <v>12.88</v>
      </c>
      <c r="L10" s="44">
        <v>40</v>
      </c>
      <c r="M10" s="44">
        <f>K10*L10</f>
        <v>515.20000000000005</v>
      </c>
      <c r="N10" s="72">
        <f t="shared" si="1"/>
        <v>128.80000000000001</v>
      </c>
      <c r="O10" s="26" t="s">
        <v>18</v>
      </c>
      <c r="P10" s="44">
        <v>9.1300000000000008</v>
      </c>
      <c r="Q10" s="25"/>
      <c r="R10" s="27" t="s">
        <v>110</v>
      </c>
    </row>
    <row r="11" spans="2:18" s="1" customFormat="1">
      <c r="B11" s="82"/>
      <c r="C11" s="28"/>
      <c r="D11" s="82"/>
      <c r="E11" s="39"/>
      <c r="F11" s="82"/>
      <c r="G11" s="45" t="s">
        <v>61</v>
      </c>
      <c r="H11" s="45" t="s">
        <v>185</v>
      </c>
      <c r="I11" s="45">
        <v>1310514</v>
      </c>
      <c r="J11" s="29"/>
      <c r="K11" s="45">
        <v>2.93</v>
      </c>
      <c r="L11" s="45">
        <v>40</v>
      </c>
      <c r="M11" s="45">
        <f t="shared" si="0"/>
        <v>117.2</v>
      </c>
      <c r="N11" s="79">
        <f t="shared" si="1"/>
        <v>89.430559307264176</v>
      </c>
      <c r="O11" s="30" t="s">
        <v>17</v>
      </c>
      <c r="P11" s="45">
        <v>8.2100000000000009</v>
      </c>
      <c r="Q11" s="29"/>
      <c r="R11" s="31"/>
    </row>
    <row r="12" spans="2:18" s="1" customFormat="1">
      <c r="B12" s="82"/>
      <c r="C12" s="28" t="s">
        <v>50</v>
      </c>
      <c r="D12" s="82"/>
      <c r="E12" s="29" t="s">
        <v>58</v>
      </c>
      <c r="F12" s="82"/>
      <c r="G12" s="45" t="s">
        <v>62</v>
      </c>
      <c r="H12" s="45" t="s">
        <v>185</v>
      </c>
      <c r="I12" s="45">
        <v>3000000</v>
      </c>
      <c r="J12" s="32">
        <v>43220</v>
      </c>
      <c r="K12" s="45">
        <v>12.82</v>
      </c>
      <c r="L12" s="45">
        <v>40</v>
      </c>
      <c r="M12" s="45">
        <f t="shared" si="0"/>
        <v>512.79999999999995</v>
      </c>
      <c r="N12" s="79">
        <f t="shared" si="1"/>
        <v>170.93333333333331</v>
      </c>
      <c r="O12" s="30" t="s">
        <v>19</v>
      </c>
      <c r="P12" s="45">
        <v>8.83</v>
      </c>
      <c r="Q12" s="32">
        <v>43319</v>
      </c>
      <c r="R12" s="31" t="s">
        <v>129</v>
      </c>
    </row>
    <row r="13" spans="2:18" s="1" customFormat="1">
      <c r="B13" s="82"/>
      <c r="C13" s="28" t="s">
        <v>45</v>
      </c>
      <c r="D13" s="82"/>
      <c r="E13" s="29" t="s">
        <v>59</v>
      </c>
      <c r="F13" s="82"/>
      <c r="G13" s="45" t="s">
        <v>63</v>
      </c>
      <c r="H13" s="45" t="s">
        <v>185</v>
      </c>
      <c r="I13" s="45">
        <v>3000000</v>
      </c>
      <c r="J13" s="29"/>
      <c r="K13" s="45">
        <v>4.4000000000000004</v>
      </c>
      <c r="L13" s="45">
        <v>40</v>
      </c>
      <c r="M13" s="45">
        <f t="shared" si="0"/>
        <v>176</v>
      </c>
      <c r="N13" s="79">
        <f t="shared" si="1"/>
        <v>58.666666666666664</v>
      </c>
      <c r="O13" s="30" t="s">
        <v>20</v>
      </c>
      <c r="P13" s="45">
        <v>8.74</v>
      </c>
      <c r="Q13" s="29"/>
      <c r="R13" s="56" t="s">
        <v>131</v>
      </c>
    </row>
    <row r="14" spans="2:18" s="1" customFormat="1" ht="17" thickBot="1">
      <c r="B14" s="83"/>
      <c r="C14" s="33"/>
      <c r="D14" s="83"/>
      <c r="E14" s="34"/>
      <c r="F14" s="83"/>
      <c r="G14" s="46" t="s">
        <v>64</v>
      </c>
      <c r="H14" s="46" t="s">
        <v>185</v>
      </c>
      <c r="I14" s="46">
        <v>2460057</v>
      </c>
      <c r="J14" s="34"/>
      <c r="K14" s="46">
        <v>24.39</v>
      </c>
      <c r="L14" s="46">
        <v>40</v>
      </c>
      <c r="M14" s="46">
        <f t="shared" si="0"/>
        <v>975.6</v>
      </c>
      <c r="N14" s="80">
        <f t="shared" si="1"/>
        <v>396.57617689346222</v>
      </c>
      <c r="O14" s="35"/>
      <c r="P14" s="46">
        <v>9.23</v>
      </c>
      <c r="Q14" s="34"/>
      <c r="R14" s="36"/>
    </row>
    <row r="15" spans="2:18" s="1" customFormat="1">
      <c r="B15" s="85" t="s">
        <v>139</v>
      </c>
      <c r="C15" s="50"/>
      <c r="D15" s="51"/>
      <c r="E15" s="17"/>
      <c r="F15" s="51"/>
      <c r="G15" s="41" t="s">
        <v>140</v>
      </c>
      <c r="H15" s="41" t="s">
        <v>185</v>
      </c>
      <c r="I15" s="41">
        <v>4000000</v>
      </c>
      <c r="J15" s="17"/>
      <c r="K15" s="41">
        <v>15.15</v>
      </c>
      <c r="L15" s="41">
        <v>40</v>
      </c>
      <c r="M15" s="41">
        <f t="shared" si="0"/>
        <v>606</v>
      </c>
      <c r="N15" s="69">
        <f t="shared" si="1"/>
        <v>151.5</v>
      </c>
      <c r="O15" s="14" t="s">
        <v>18</v>
      </c>
      <c r="P15" s="41">
        <v>7.99</v>
      </c>
      <c r="Q15" s="17"/>
      <c r="R15" s="19" t="s">
        <v>170</v>
      </c>
    </row>
    <row r="16" spans="2:18" s="1" customFormat="1">
      <c r="B16" s="86"/>
      <c r="C16" s="51"/>
      <c r="D16" s="51"/>
      <c r="E16" s="17"/>
      <c r="F16" s="51"/>
      <c r="G16" s="42" t="s">
        <v>141</v>
      </c>
      <c r="H16" s="42" t="s">
        <v>185</v>
      </c>
      <c r="I16" s="42">
        <v>1767936</v>
      </c>
      <c r="J16" s="17"/>
      <c r="K16" s="42">
        <v>6.98</v>
      </c>
      <c r="L16" s="68">
        <v>40</v>
      </c>
      <c r="M16" s="42">
        <f t="shared" si="0"/>
        <v>279.20000000000005</v>
      </c>
      <c r="N16" s="77">
        <f t="shared" si="1"/>
        <v>157.92426875181005</v>
      </c>
      <c r="O16" s="18" t="s">
        <v>17</v>
      </c>
      <c r="P16" s="68">
        <v>7.2</v>
      </c>
      <c r="Q16" s="17"/>
      <c r="R16" s="19"/>
    </row>
    <row r="17" spans="2:18" s="1" customFormat="1">
      <c r="B17" s="86"/>
      <c r="C17" s="51" t="s">
        <v>51</v>
      </c>
      <c r="D17" s="51">
        <v>517</v>
      </c>
      <c r="E17" s="17" t="s">
        <v>145</v>
      </c>
      <c r="F17" s="59">
        <v>43325</v>
      </c>
      <c r="G17" s="42" t="s">
        <v>142</v>
      </c>
      <c r="H17" s="42" t="s">
        <v>185</v>
      </c>
      <c r="I17" s="42">
        <v>1286284</v>
      </c>
      <c r="J17" s="59">
        <v>43325</v>
      </c>
      <c r="K17" s="42">
        <v>3.95</v>
      </c>
      <c r="L17" s="68">
        <v>40</v>
      </c>
      <c r="M17" s="42">
        <f t="shared" si="0"/>
        <v>158</v>
      </c>
      <c r="N17" s="77">
        <f t="shared" si="1"/>
        <v>122.83445957502387</v>
      </c>
      <c r="O17" s="18" t="s">
        <v>19</v>
      </c>
      <c r="P17" s="68">
        <v>8.5399999999999991</v>
      </c>
      <c r="Q17" s="38">
        <v>43333</v>
      </c>
      <c r="R17" s="19" t="s">
        <v>129</v>
      </c>
    </row>
    <row r="18" spans="2:18" s="1" customFormat="1">
      <c r="B18" s="86"/>
      <c r="C18" s="51" t="s">
        <v>45</v>
      </c>
      <c r="D18" s="51"/>
      <c r="E18" s="17" t="s">
        <v>146</v>
      </c>
      <c r="F18" s="51"/>
      <c r="G18" s="42" t="s">
        <v>143</v>
      </c>
      <c r="H18" s="42" t="s">
        <v>185</v>
      </c>
      <c r="I18" s="42">
        <v>3000000</v>
      </c>
      <c r="J18" s="17"/>
      <c r="K18" s="42">
        <v>3.31</v>
      </c>
      <c r="L18" s="42">
        <v>40</v>
      </c>
      <c r="M18" s="42">
        <f t="shared" si="0"/>
        <v>132.4</v>
      </c>
      <c r="N18" s="77">
        <f t="shared" si="1"/>
        <v>44.133333333333333</v>
      </c>
      <c r="O18" s="18" t="s">
        <v>20</v>
      </c>
      <c r="P18" s="68">
        <v>8.23</v>
      </c>
      <c r="Q18" s="17"/>
      <c r="R18" s="49" t="s">
        <v>187</v>
      </c>
    </row>
    <row r="19" spans="2:18" s="1" customFormat="1" ht="17" thickBot="1">
      <c r="B19" s="87"/>
      <c r="C19" s="52"/>
      <c r="D19" s="51"/>
      <c r="E19" s="17"/>
      <c r="F19" s="51"/>
      <c r="G19" s="43" t="s">
        <v>144</v>
      </c>
      <c r="H19" s="43" t="s">
        <v>185</v>
      </c>
      <c r="I19" s="43">
        <v>2608457</v>
      </c>
      <c r="J19" s="17"/>
      <c r="K19" s="43">
        <v>21.33</v>
      </c>
      <c r="L19" s="43">
        <v>40</v>
      </c>
      <c r="M19" s="43">
        <f t="shared" si="0"/>
        <v>853.19999999999993</v>
      </c>
      <c r="N19" s="78">
        <f t="shared" si="1"/>
        <v>327.08992327648104</v>
      </c>
      <c r="O19" s="22"/>
      <c r="P19" s="43">
        <v>8.8000000000000007</v>
      </c>
      <c r="Q19" s="17"/>
      <c r="R19" s="19"/>
    </row>
    <row r="20" spans="2:18" s="1" customFormat="1">
      <c r="B20" s="81" t="s">
        <v>37</v>
      </c>
      <c r="C20" s="63"/>
      <c r="D20" s="81">
        <v>483</v>
      </c>
      <c r="E20" s="25"/>
      <c r="F20" s="84">
        <v>43224</v>
      </c>
      <c r="G20" s="44" t="s">
        <v>65</v>
      </c>
      <c r="H20" s="44" t="s">
        <v>185</v>
      </c>
      <c r="I20" s="44">
        <v>4000000</v>
      </c>
      <c r="J20" s="25"/>
      <c r="K20" s="44">
        <v>5.14</v>
      </c>
      <c r="L20" s="44">
        <v>40</v>
      </c>
      <c r="M20" s="44">
        <f>K20*L20</f>
        <v>205.6</v>
      </c>
      <c r="N20" s="72">
        <f t="shared" si="1"/>
        <v>51.4</v>
      </c>
      <c r="O20" s="26" t="s">
        <v>18</v>
      </c>
      <c r="P20" s="44">
        <v>8.23</v>
      </c>
      <c r="Q20" s="25"/>
      <c r="R20" s="27" t="s">
        <v>109</v>
      </c>
    </row>
    <row r="21" spans="2:18" s="1" customFormat="1">
      <c r="B21" s="82"/>
      <c r="C21" s="64"/>
      <c r="D21" s="82"/>
      <c r="E21" s="29"/>
      <c r="F21" s="82"/>
      <c r="G21" s="45" t="s">
        <v>66</v>
      </c>
      <c r="H21" s="45" t="s">
        <v>185</v>
      </c>
      <c r="I21" s="45">
        <v>659086</v>
      </c>
      <c r="J21" s="29"/>
      <c r="K21" s="45">
        <v>0.94</v>
      </c>
      <c r="L21" s="45">
        <v>40</v>
      </c>
      <c r="M21" s="45">
        <f t="shared" si="0"/>
        <v>37.599999999999994</v>
      </c>
      <c r="N21" s="79">
        <f t="shared" si="1"/>
        <v>57.048700776529913</v>
      </c>
      <c r="O21" s="30" t="s">
        <v>17</v>
      </c>
      <c r="P21" s="45">
        <v>7.89</v>
      </c>
      <c r="Q21" s="29"/>
      <c r="R21" s="31"/>
    </row>
    <row r="22" spans="2:18" s="1" customFormat="1">
      <c r="B22" s="82"/>
      <c r="C22" s="64" t="s">
        <v>43</v>
      </c>
      <c r="D22" s="82"/>
      <c r="E22" s="29" t="s">
        <v>77</v>
      </c>
      <c r="F22" s="82"/>
      <c r="G22" s="45" t="s">
        <v>67</v>
      </c>
      <c r="H22" s="45" t="s">
        <v>185</v>
      </c>
      <c r="I22" s="45">
        <v>1659389</v>
      </c>
      <c r="J22" s="32">
        <v>43224</v>
      </c>
      <c r="K22" s="45">
        <v>2.4500000000000002</v>
      </c>
      <c r="L22" s="45">
        <v>40</v>
      </c>
      <c r="M22" s="45">
        <f t="shared" si="0"/>
        <v>98</v>
      </c>
      <c r="N22" s="79">
        <f t="shared" si="1"/>
        <v>59.057882148188277</v>
      </c>
      <c r="O22" s="30" t="s">
        <v>19</v>
      </c>
      <c r="P22" s="45">
        <v>8.58</v>
      </c>
      <c r="Q22" s="32">
        <v>43319</v>
      </c>
      <c r="R22" s="31" t="s">
        <v>129</v>
      </c>
    </row>
    <row r="23" spans="2:18" s="1" customFormat="1">
      <c r="B23" s="82"/>
      <c r="C23" s="64" t="s">
        <v>45</v>
      </c>
      <c r="D23" s="82"/>
      <c r="E23" s="29"/>
      <c r="F23" s="82"/>
      <c r="G23" s="45" t="s">
        <v>68</v>
      </c>
      <c r="H23" s="45" t="s">
        <v>185</v>
      </c>
      <c r="I23" s="45">
        <v>3000000</v>
      </c>
      <c r="J23" s="29"/>
      <c r="K23" s="45">
        <v>4.0999999999999996</v>
      </c>
      <c r="L23" s="45">
        <v>40</v>
      </c>
      <c r="M23" s="45">
        <f t="shared" si="0"/>
        <v>164</v>
      </c>
      <c r="N23" s="79">
        <f t="shared" si="1"/>
        <v>54.666666666666671</v>
      </c>
      <c r="O23" s="30" t="s">
        <v>20</v>
      </c>
      <c r="P23" s="45">
        <v>8.48</v>
      </c>
      <c r="Q23" s="29"/>
      <c r="R23" s="56" t="s">
        <v>132</v>
      </c>
    </row>
    <row r="24" spans="2:18" s="1" customFormat="1" ht="17" thickBot="1">
      <c r="B24" s="83"/>
      <c r="C24" s="65"/>
      <c r="D24" s="83"/>
      <c r="E24" s="34"/>
      <c r="F24" s="83"/>
      <c r="G24" s="46" t="s">
        <v>69</v>
      </c>
      <c r="H24" s="46" t="s">
        <v>185</v>
      </c>
      <c r="I24" s="46">
        <v>1451178</v>
      </c>
      <c r="J24" s="34"/>
      <c r="K24" s="46">
        <v>8.2799999999999994</v>
      </c>
      <c r="L24" s="46">
        <v>40</v>
      </c>
      <c r="M24" s="46">
        <f t="shared" si="0"/>
        <v>331.2</v>
      </c>
      <c r="N24" s="80">
        <f t="shared" si="1"/>
        <v>228.22837722181566</v>
      </c>
      <c r="O24" s="35"/>
      <c r="P24" s="46">
        <v>9.56</v>
      </c>
      <c r="Q24" s="34"/>
      <c r="R24" s="36"/>
    </row>
    <row r="25" spans="2:18" s="1" customFormat="1">
      <c r="B25" s="85" t="s">
        <v>26</v>
      </c>
      <c r="C25" s="50"/>
      <c r="D25" s="85">
        <v>473</v>
      </c>
      <c r="E25" s="13"/>
      <c r="F25" s="88">
        <v>43213</v>
      </c>
      <c r="G25" s="41" t="s">
        <v>29</v>
      </c>
      <c r="H25" s="41" t="s">
        <v>185</v>
      </c>
      <c r="I25" s="41">
        <v>4000000</v>
      </c>
      <c r="J25" s="13"/>
      <c r="K25" s="41">
        <v>14.55</v>
      </c>
      <c r="L25" s="41">
        <v>40</v>
      </c>
      <c r="M25" s="41">
        <f t="shared" si="0"/>
        <v>582</v>
      </c>
      <c r="N25" s="69">
        <f t="shared" si="1"/>
        <v>145.5</v>
      </c>
      <c r="O25" s="14" t="s">
        <v>18</v>
      </c>
      <c r="P25" s="41">
        <v>8.89</v>
      </c>
      <c r="Q25" s="13"/>
      <c r="R25" s="15" t="s">
        <v>57</v>
      </c>
    </row>
    <row r="26" spans="2:18" s="1" customFormat="1">
      <c r="B26" s="86"/>
      <c r="C26" s="51"/>
      <c r="D26" s="86"/>
      <c r="E26" s="40"/>
      <c r="F26" s="86"/>
      <c r="G26" s="42" t="s">
        <v>30</v>
      </c>
      <c r="H26" s="42" t="s">
        <v>185</v>
      </c>
      <c r="I26" s="42">
        <v>1905374</v>
      </c>
      <c r="J26" s="17"/>
      <c r="K26" s="42">
        <v>8.67</v>
      </c>
      <c r="L26" s="42">
        <v>40</v>
      </c>
      <c r="M26" s="42">
        <f t="shared" si="0"/>
        <v>346.8</v>
      </c>
      <c r="N26" s="77">
        <f t="shared" si="1"/>
        <v>182.01151060106835</v>
      </c>
      <c r="O26" s="18" t="s">
        <v>17</v>
      </c>
      <c r="P26" s="42">
        <v>7.83</v>
      </c>
      <c r="Q26" s="17"/>
      <c r="R26" s="19"/>
    </row>
    <row r="27" spans="2:18" s="1" customFormat="1">
      <c r="B27" s="86"/>
      <c r="C27" s="51" t="s">
        <v>48</v>
      </c>
      <c r="D27" s="86"/>
      <c r="E27" s="17" t="s">
        <v>28</v>
      </c>
      <c r="F27" s="86"/>
      <c r="G27" s="42" t="s">
        <v>31</v>
      </c>
      <c r="H27" s="42" t="s">
        <v>185</v>
      </c>
      <c r="I27" s="42">
        <v>2147835</v>
      </c>
      <c r="J27" s="38">
        <v>43213</v>
      </c>
      <c r="K27" s="42">
        <v>5.91</v>
      </c>
      <c r="L27" s="42">
        <v>40</v>
      </c>
      <c r="M27" s="42">
        <f t="shared" si="0"/>
        <v>236.4</v>
      </c>
      <c r="N27" s="77">
        <f t="shared" si="1"/>
        <v>110.06432058328502</v>
      </c>
      <c r="O27" s="18" t="s">
        <v>19</v>
      </c>
      <c r="P27" s="42">
        <v>8.5299999999999994</v>
      </c>
      <c r="Q27" s="38">
        <v>43319</v>
      </c>
      <c r="R27" s="19" t="s">
        <v>129</v>
      </c>
    </row>
    <row r="28" spans="2:18" s="1" customFormat="1">
      <c r="B28" s="86"/>
      <c r="C28" s="51" t="s">
        <v>45</v>
      </c>
      <c r="D28" s="86"/>
      <c r="E28" s="17" t="s">
        <v>27</v>
      </c>
      <c r="F28" s="86"/>
      <c r="G28" s="42" t="s">
        <v>32</v>
      </c>
      <c r="H28" s="42" t="s">
        <v>185</v>
      </c>
      <c r="I28" s="42">
        <v>3000000</v>
      </c>
      <c r="J28" s="17"/>
      <c r="K28" s="42">
        <v>2.61</v>
      </c>
      <c r="L28" s="42">
        <v>40</v>
      </c>
      <c r="M28" s="42">
        <f t="shared" si="0"/>
        <v>104.39999999999999</v>
      </c>
      <c r="N28" s="77">
        <f t="shared" si="1"/>
        <v>34.799999999999997</v>
      </c>
      <c r="O28" s="18" t="s">
        <v>20</v>
      </c>
      <c r="P28" s="42">
        <v>8.7899999999999991</v>
      </c>
      <c r="Q28" s="17"/>
      <c r="R28" s="49" t="s">
        <v>133</v>
      </c>
    </row>
    <row r="29" spans="2:18" s="1" customFormat="1" ht="17" thickBot="1">
      <c r="B29" s="87"/>
      <c r="C29" s="52"/>
      <c r="D29" s="87"/>
      <c r="E29" s="21"/>
      <c r="F29" s="87"/>
      <c r="G29" s="43" t="s">
        <v>33</v>
      </c>
      <c r="H29" s="43" t="s">
        <v>185</v>
      </c>
      <c r="I29" s="43">
        <v>2972161</v>
      </c>
      <c r="J29" s="21"/>
      <c r="K29" s="43">
        <v>8.09</v>
      </c>
      <c r="L29" s="43">
        <v>40</v>
      </c>
      <c r="M29" s="43">
        <f t="shared" si="0"/>
        <v>323.60000000000002</v>
      </c>
      <c r="N29" s="78">
        <f t="shared" si="1"/>
        <v>108.87700901801755</v>
      </c>
      <c r="O29" s="22"/>
      <c r="P29" s="43">
        <v>9.16</v>
      </c>
      <c r="Q29" s="21"/>
      <c r="R29" s="23"/>
    </row>
    <row r="30" spans="2:18" s="1" customFormat="1">
      <c r="B30" s="81" t="s">
        <v>25</v>
      </c>
      <c r="C30" s="63"/>
      <c r="D30" s="81">
        <v>525</v>
      </c>
      <c r="E30" s="25"/>
      <c r="F30" s="84">
        <v>43327</v>
      </c>
      <c r="G30" s="44" t="s">
        <v>147</v>
      </c>
      <c r="H30" s="44" t="s">
        <v>185</v>
      </c>
      <c r="I30" s="44">
        <v>4000000</v>
      </c>
      <c r="J30" s="25"/>
      <c r="K30" s="44">
        <v>7.42</v>
      </c>
      <c r="L30" s="44">
        <v>40</v>
      </c>
      <c r="M30" s="44">
        <f t="shared" ref="M30:M34" si="2">K30*L30</f>
        <v>296.8</v>
      </c>
      <c r="N30" s="72">
        <f t="shared" si="1"/>
        <v>74.2</v>
      </c>
      <c r="O30" s="26" t="s">
        <v>18</v>
      </c>
      <c r="P30" s="73">
        <v>8.19</v>
      </c>
      <c r="Q30" s="29"/>
      <c r="R30" s="31" t="s">
        <v>172</v>
      </c>
    </row>
    <row r="31" spans="2:18" s="1" customFormat="1">
      <c r="B31" s="82"/>
      <c r="C31" s="64"/>
      <c r="D31" s="82"/>
      <c r="E31" s="39"/>
      <c r="F31" s="82"/>
      <c r="G31" s="45" t="s">
        <v>148</v>
      </c>
      <c r="H31" s="45" t="s">
        <v>185</v>
      </c>
      <c r="I31" s="45">
        <v>738129</v>
      </c>
      <c r="J31" s="29"/>
      <c r="K31" s="45">
        <v>0.2</v>
      </c>
      <c r="L31" s="45">
        <v>40</v>
      </c>
      <c r="M31" s="45">
        <f t="shared" si="2"/>
        <v>8</v>
      </c>
      <c r="N31" s="79">
        <f t="shared" si="1"/>
        <v>10.838213916537624</v>
      </c>
      <c r="O31" s="30" t="s">
        <v>17</v>
      </c>
      <c r="P31" s="58">
        <v>5.72</v>
      </c>
      <c r="Q31" s="29"/>
      <c r="R31" s="31"/>
    </row>
    <row r="32" spans="2:18" s="1" customFormat="1">
      <c r="B32" s="82"/>
      <c r="C32" s="64" t="s">
        <v>47</v>
      </c>
      <c r="D32" s="82"/>
      <c r="E32" s="29" t="s">
        <v>152</v>
      </c>
      <c r="F32" s="82"/>
      <c r="G32" s="45" t="s">
        <v>149</v>
      </c>
      <c r="H32" s="45" t="s">
        <v>185</v>
      </c>
      <c r="I32" s="45">
        <v>1000000</v>
      </c>
      <c r="J32" s="32">
        <v>43327</v>
      </c>
      <c r="K32" s="45">
        <v>2.2599999999999998</v>
      </c>
      <c r="L32" s="45">
        <v>40</v>
      </c>
      <c r="M32" s="45">
        <f t="shared" si="2"/>
        <v>90.399999999999991</v>
      </c>
      <c r="N32" s="79">
        <f t="shared" si="1"/>
        <v>90.399999999999991</v>
      </c>
      <c r="O32" s="30" t="s">
        <v>19</v>
      </c>
      <c r="P32" s="67">
        <v>7.98</v>
      </c>
      <c r="Q32" s="32">
        <v>43333</v>
      </c>
      <c r="R32" s="31" t="s">
        <v>129</v>
      </c>
    </row>
    <row r="33" spans="2:18" s="1" customFormat="1">
      <c r="B33" s="82"/>
      <c r="C33" s="64" t="s">
        <v>46</v>
      </c>
      <c r="D33" s="82"/>
      <c r="E33" s="29" t="s">
        <v>153</v>
      </c>
      <c r="F33" s="82"/>
      <c r="G33" s="45" t="s">
        <v>150</v>
      </c>
      <c r="H33" s="45" t="s">
        <v>185</v>
      </c>
      <c r="I33" s="45">
        <v>3000000</v>
      </c>
      <c r="J33" s="29"/>
      <c r="K33" s="45">
        <v>1.69</v>
      </c>
      <c r="L33" s="45">
        <v>40</v>
      </c>
      <c r="M33" s="45">
        <f t="shared" si="2"/>
        <v>67.599999999999994</v>
      </c>
      <c r="N33" s="79">
        <f t="shared" si="1"/>
        <v>22.533333333333331</v>
      </c>
      <c r="O33" s="30" t="s">
        <v>20</v>
      </c>
      <c r="P33" s="67">
        <v>8.2780000000000005</v>
      </c>
      <c r="Q33" s="29"/>
      <c r="R33" s="56" t="s">
        <v>186</v>
      </c>
    </row>
    <row r="34" spans="2:18" s="1" customFormat="1" ht="17" thickBot="1">
      <c r="B34" s="83"/>
      <c r="C34" s="65"/>
      <c r="D34" s="83"/>
      <c r="E34" s="34"/>
      <c r="F34" s="83"/>
      <c r="G34" s="46" t="s">
        <v>151</v>
      </c>
      <c r="H34" s="46" t="s">
        <v>185</v>
      </c>
      <c r="I34" s="46">
        <v>4000000</v>
      </c>
      <c r="J34" s="34"/>
      <c r="K34" s="46">
        <v>14.09</v>
      </c>
      <c r="L34" s="46">
        <v>40</v>
      </c>
      <c r="M34" s="46">
        <f t="shared" si="2"/>
        <v>563.6</v>
      </c>
      <c r="N34" s="80">
        <f t="shared" si="1"/>
        <v>140.9</v>
      </c>
      <c r="O34" s="35"/>
      <c r="P34" s="74">
        <v>8.1</v>
      </c>
      <c r="Q34" s="34"/>
      <c r="R34" s="36"/>
    </row>
    <row r="35" spans="2:18" s="1" customFormat="1">
      <c r="B35" s="85" t="s">
        <v>16</v>
      </c>
      <c r="C35" s="50"/>
      <c r="D35" s="51"/>
      <c r="E35" s="17"/>
      <c r="F35" s="51"/>
      <c r="G35" s="41" t="s">
        <v>154</v>
      </c>
      <c r="H35" s="41" t="s">
        <v>185</v>
      </c>
      <c r="I35" s="41">
        <v>4000000</v>
      </c>
      <c r="J35" s="59"/>
      <c r="K35" s="41">
        <v>3.72</v>
      </c>
      <c r="L35" s="41">
        <v>40</v>
      </c>
      <c r="M35" s="41">
        <f t="shared" si="0"/>
        <v>148.80000000000001</v>
      </c>
      <c r="N35" s="69">
        <f t="shared" si="1"/>
        <v>37.200000000000003</v>
      </c>
      <c r="O35" s="14" t="s">
        <v>18</v>
      </c>
      <c r="P35" s="70">
        <v>7.78</v>
      </c>
      <c r="Q35" s="17"/>
      <c r="R35" s="19" t="s">
        <v>171</v>
      </c>
    </row>
    <row r="36" spans="2:18" s="1" customFormat="1">
      <c r="B36" s="86"/>
      <c r="C36" s="51"/>
      <c r="D36" s="51"/>
      <c r="E36" s="17" t="s">
        <v>159</v>
      </c>
      <c r="F36" s="51"/>
      <c r="G36" s="42" t="s">
        <v>155</v>
      </c>
      <c r="H36" s="42" t="s">
        <v>185</v>
      </c>
      <c r="I36" s="42">
        <v>261222</v>
      </c>
      <c r="J36" s="59"/>
      <c r="K36" s="42">
        <v>0.21</v>
      </c>
      <c r="L36" s="48">
        <v>20</v>
      </c>
      <c r="M36" s="42">
        <f t="shared" si="0"/>
        <v>4.2</v>
      </c>
      <c r="N36" s="77">
        <f t="shared" si="1"/>
        <v>16.078278246089535</v>
      </c>
      <c r="O36" s="18" t="s">
        <v>17</v>
      </c>
      <c r="P36" s="57">
        <v>5.83</v>
      </c>
      <c r="Q36" s="17"/>
      <c r="R36" s="19"/>
    </row>
    <row r="37" spans="2:18" s="1" customFormat="1">
      <c r="B37" s="86"/>
      <c r="C37" s="51" t="s">
        <v>42</v>
      </c>
      <c r="D37" s="51">
        <v>524</v>
      </c>
      <c r="E37" s="17" t="s">
        <v>160</v>
      </c>
      <c r="F37" s="59">
        <v>43326</v>
      </c>
      <c r="G37" s="42" t="s">
        <v>156</v>
      </c>
      <c r="H37" s="42" t="s">
        <v>185</v>
      </c>
      <c r="I37" s="42">
        <v>1662473</v>
      </c>
      <c r="J37" s="59">
        <v>43326</v>
      </c>
      <c r="K37" s="42">
        <v>2.4300000000000002</v>
      </c>
      <c r="L37" s="42">
        <v>40</v>
      </c>
      <c r="M37" s="42">
        <f t="shared" si="0"/>
        <v>97.2</v>
      </c>
      <c r="N37" s="77">
        <f t="shared" si="1"/>
        <v>58.467114954648892</v>
      </c>
      <c r="O37" s="18" t="s">
        <v>19</v>
      </c>
      <c r="P37" s="68">
        <v>8.4700000000000006</v>
      </c>
      <c r="Q37" s="38">
        <v>43333</v>
      </c>
      <c r="R37" s="19" t="s">
        <v>129</v>
      </c>
    </row>
    <row r="38" spans="2:18" s="1" customFormat="1">
      <c r="B38" s="86"/>
      <c r="C38" s="51" t="s">
        <v>45</v>
      </c>
      <c r="D38" s="51"/>
      <c r="E38" s="17" t="s">
        <v>161</v>
      </c>
      <c r="F38" s="51"/>
      <c r="G38" s="42" t="s">
        <v>157</v>
      </c>
      <c r="H38" s="42" t="s">
        <v>185</v>
      </c>
      <c r="I38" s="42">
        <v>3000000</v>
      </c>
      <c r="J38" s="59"/>
      <c r="K38" s="42">
        <v>1.65</v>
      </c>
      <c r="L38" s="42">
        <v>40</v>
      </c>
      <c r="M38" s="42">
        <f t="shared" si="0"/>
        <v>66</v>
      </c>
      <c r="N38" s="77">
        <f t="shared" si="1"/>
        <v>22</v>
      </c>
      <c r="O38" s="18" t="s">
        <v>20</v>
      </c>
      <c r="P38" s="68">
        <v>7.92</v>
      </c>
      <c r="Q38" s="17"/>
      <c r="R38" s="49" t="s">
        <v>181</v>
      </c>
    </row>
    <row r="39" spans="2:18" s="1" customFormat="1" ht="17" thickBot="1">
      <c r="B39" s="87"/>
      <c r="C39" s="52"/>
      <c r="D39" s="51"/>
      <c r="E39" s="17"/>
      <c r="F39" s="51"/>
      <c r="G39" s="43" t="s">
        <v>158</v>
      </c>
      <c r="H39" s="43" t="s">
        <v>185</v>
      </c>
      <c r="I39" s="43">
        <v>1073083</v>
      </c>
      <c r="J39" s="59"/>
      <c r="K39" s="43">
        <v>7.98</v>
      </c>
      <c r="L39" s="43">
        <v>40</v>
      </c>
      <c r="M39" s="43">
        <f t="shared" si="0"/>
        <v>319.20000000000005</v>
      </c>
      <c r="N39" s="78">
        <f t="shared" si="1"/>
        <v>297.46068104703926</v>
      </c>
      <c r="O39" s="18"/>
      <c r="P39" s="71">
        <v>8.48</v>
      </c>
      <c r="Q39" s="17"/>
      <c r="R39" s="19"/>
    </row>
    <row r="40" spans="2:18" s="1" customFormat="1">
      <c r="B40" s="81" t="s">
        <v>55</v>
      </c>
      <c r="C40" s="53"/>
      <c r="D40" s="81">
        <v>484</v>
      </c>
      <c r="E40" s="25"/>
      <c r="F40" s="84">
        <v>43230</v>
      </c>
      <c r="G40" s="44" t="s">
        <v>93</v>
      </c>
      <c r="H40" s="44" t="s">
        <v>185</v>
      </c>
      <c r="I40" s="44">
        <v>4000000</v>
      </c>
      <c r="J40" s="25"/>
      <c r="K40" s="44">
        <v>5.99</v>
      </c>
      <c r="L40" s="44">
        <v>40</v>
      </c>
      <c r="M40" s="44">
        <f t="shared" si="0"/>
        <v>239.60000000000002</v>
      </c>
      <c r="N40" s="72">
        <f t="shared" si="1"/>
        <v>59.900000000000006</v>
      </c>
      <c r="O40" s="26" t="s">
        <v>18</v>
      </c>
      <c r="P40" s="44">
        <v>8.32</v>
      </c>
      <c r="Q40" s="25"/>
      <c r="R40" s="27" t="s">
        <v>111</v>
      </c>
    </row>
    <row r="41" spans="2:18" s="1" customFormat="1">
      <c r="B41" s="82"/>
      <c r="C41" s="54"/>
      <c r="D41" s="82"/>
      <c r="E41" s="39"/>
      <c r="F41" s="82"/>
      <c r="G41" s="45" t="s">
        <v>94</v>
      </c>
      <c r="H41" s="45" t="s">
        <v>185</v>
      </c>
      <c r="I41" s="45">
        <v>684362</v>
      </c>
      <c r="J41" s="29"/>
      <c r="K41" s="45">
        <v>0.43</v>
      </c>
      <c r="L41" s="45">
        <v>40</v>
      </c>
      <c r="M41" s="45">
        <f t="shared" si="0"/>
        <v>17.2</v>
      </c>
      <c r="N41" s="79">
        <f t="shared" si="1"/>
        <v>25.132897501614643</v>
      </c>
      <c r="O41" s="30" t="s">
        <v>17</v>
      </c>
      <c r="P41" s="58">
        <v>6.86</v>
      </c>
      <c r="Q41" s="29"/>
      <c r="R41" s="31"/>
    </row>
    <row r="42" spans="2:18" s="1" customFormat="1">
      <c r="B42" s="82"/>
      <c r="C42" s="54" t="s">
        <v>56</v>
      </c>
      <c r="D42" s="82"/>
      <c r="E42" s="29" t="s">
        <v>87</v>
      </c>
      <c r="F42" s="82"/>
      <c r="G42" s="45" t="s">
        <v>95</v>
      </c>
      <c r="H42" s="45" t="s">
        <v>185</v>
      </c>
      <c r="I42" s="45">
        <v>592396</v>
      </c>
      <c r="J42" s="32">
        <v>43230</v>
      </c>
      <c r="K42" s="45">
        <v>0.81</v>
      </c>
      <c r="L42" s="45">
        <v>40</v>
      </c>
      <c r="M42" s="45">
        <f t="shared" si="0"/>
        <v>32.400000000000006</v>
      </c>
      <c r="N42" s="79">
        <f t="shared" si="1"/>
        <v>54.693144450671518</v>
      </c>
      <c r="O42" s="30" t="s">
        <v>19</v>
      </c>
      <c r="P42" s="45">
        <v>8.25</v>
      </c>
      <c r="Q42" s="32">
        <v>43319</v>
      </c>
      <c r="R42" s="31" t="s">
        <v>129</v>
      </c>
    </row>
    <row r="43" spans="2:18" s="1" customFormat="1">
      <c r="B43" s="82"/>
      <c r="C43" s="54" t="s">
        <v>45</v>
      </c>
      <c r="D43" s="82"/>
      <c r="E43" s="29" t="s">
        <v>88</v>
      </c>
      <c r="F43" s="82"/>
      <c r="G43" s="45" t="s">
        <v>96</v>
      </c>
      <c r="H43" s="45" t="s">
        <v>185</v>
      </c>
      <c r="I43" s="45">
        <v>3000000</v>
      </c>
      <c r="J43" s="29"/>
      <c r="K43" s="45">
        <v>1.88</v>
      </c>
      <c r="L43" s="45">
        <v>40</v>
      </c>
      <c r="M43" s="45">
        <f t="shared" si="0"/>
        <v>75.199999999999989</v>
      </c>
      <c r="N43" s="79">
        <f t="shared" si="1"/>
        <v>25.066666666666663</v>
      </c>
      <c r="O43" s="30" t="s">
        <v>20</v>
      </c>
      <c r="P43" s="45">
        <v>9.17</v>
      </c>
      <c r="Q43" s="29"/>
      <c r="R43" s="56" t="s">
        <v>134</v>
      </c>
    </row>
    <row r="44" spans="2:18" s="1" customFormat="1" ht="17" thickBot="1">
      <c r="B44" s="83"/>
      <c r="C44" s="55"/>
      <c r="D44" s="83"/>
      <c r="E44" s="34"/>
      <c r="F44" s="83"/>
      <c r="G44" s="46" t="s">
        <v>97</v>
      </c>
      <c r="H44" s="46" t="s">
        <v>185</v>
      </c>
      <c r="I44" s="46">
        <v>2448082</v>
      </c>
      <c r="J44" s="34"/>
      <c r="K44" s="46">
        <v>26.84</v>
      </c>
      <c r="L44" s="46">
        <v>40</v>
      </c>
      <c r="M44" s="46">
        <f t="shared" si="0"/>
        <v>1073.5999999999999</v>
      </c>
      <c r="N44" s="80">
        <f t="shared" si="1"/>
        <v>438.54740159847586</v>
      </c>
      <c r="O44" s="34"/>
      <c r="P44" s="46">
        <v>9.06</v>
      </c>
      <c r="Q44" s="34"/>
      <c r="R44" s="36"/>
    </row>
    <row r="45" spans="2:18" s="1" customFormat="1" ht="19">
      <c r="B45" s="2" t="s">
        <v>39</v>
      </c>
      <c r="C45" s="2" t="s">
        <v>39</v>
      </c>
      <c r="D45" s="3" t="s">
        <v>0</v>
      </c>
      <c r="E45" s="4" t="s">
        <v>1</v>
      </c>
      <c r="F45" s="2" t="s">
        <v>2</v>
      </c>
      <c r="G45" s="2" t="s">
        <v>3</v>
      </c>
      <c r="H45" s="2" t="s">
        <v>183</v>
      </c>
      <c r="I45" s="2" t="s">
        <v>53</v>
      </c>
      <c r="J45" s="5" t="s">
        <v>34</v>
      </c>
      <c r="K45" s="6" t="s">
        <v>14</v>
      </c>
      <c r="L45" s="6" t="s">
        <v>11</v>
      </c>
      <c r="M45" s="6" t="s">
        <v>9</v>
      </c>
      <c r="N45" s="6" t="s">
        <v>21</v>
      </c>
      <c r="O45" s="2" t="s">
        <v>8</v>
      </c>
      <c r="P45" s="6" t="s">
        <v>10</v>
      </c>
      <c r="Q45" s="6" t="s">
        <v>13</v>
      </c>
      <c r="R45" s="6" t="s">
        <v>23</v>
      </c>
    </row>
    <row r="46" spans="2:18" s="1" customFormat="1" ht="20" thickBot="1">
      <c r="B46" s="7" t="s">
        <v>41</v>
      </c>
      <c r="C46" s="8" t="s">
        <v>40</v>
      </c>
      <c r="D46" s="9" t="s">
        <v>4</v>
      </c>
      <c r="E46" s="7" t="s">
        <v>5</v>
      </c>
      <c r="F46" s="7" t="s">
        <v>6</v>
      </c>
      <c r="G46" s="7" t="s">
        <v>7</v>
      </c>
      <c r="H46" s="7" t="s">
        <v>184</v>
      </c>
      <c r="I46" s="7" t="s">
        <v>54</v>
      </c>
      <c r="J46" s="10" t="s">
        <v>35</v>
      </c>
      <c r="K46" s="7" t="s">
        <v>15</v>
      </c>
      <c r="L46" s="7" t="s">
        <v>12</v>
      </c>
      <c r="M46" s="7" t="s">
        <v>44</v>
      </c>
      <c r="N46" s="7" t="s">
        <v>22</v>
      </c>
      <c r="O46" s="7"/>
      <c r="P46" s="11"/>
      <c r="Q46" s="7" t="s">
        <v>6</v>
      </c>
      <c r="R46" s="7" t="s">
        <v>24</v>
      </c>
    </row>
    <row r="47" spans="2:18" s="1" customFormat="1">
      <c r="B47" s="85" t="s">
        <v>36</v>
      </c>
      <c r="C47" s="50"/>
      <c r="D47" s="85">
        <v>485</v>
      </c>
      <c r="E47" s="13"/>
      <c r="F47" s="88">
        <v>43231</v>
      </c>
      <c r="G47" s="41" t="s">
        <v>98</v>
      </c>
      <c r="H47" s="41" t="s">
        <v>185</v>
      </c>
      <c r="I47" s="41">
        <v>4000000</v>
      </c>
      <c r="J47" s="13"/>
      <c r="K47" s="41">
        <v>2.95</v>
      </c>
      <c r="L47" s="41">
        <v>40</v>
      </c>
      <c r="M47" s="41">
        <f t="shared" si="0"/>
        <v>118</v>
      </c>
      <c r="N47" s="69">
        <f>(M47/I47)*1000000</f>
        <v>29.5</v>
      </c>
      <c r="O47" s="14" t="s">
        <v>18</v>
      </c>
      <c r="P47" s="41">
        <v>8.73</v>
      </c>
      <c r="Q47" s="13"/>
      <c r="R47" s="15" t="s">
        <v>112</v>
      </c>
    </row>
    <row r="48" spans="2:18" s="1" customFormat="1">
      <c r="B48" s="86"/>
      <c r="C48" s="51"/>
      <c r="D48" s="86"/>
      <c r="E48" s="40"/>
      <c r="F48" s="86"/>
      <c r="G48" s="42" t="s">
        <v>99</v>
      </c>
      <c r="H48" s="42" t="s">
        <v>185</v>
      </c>
      <c r="I48" s="42">
        <v>661255</v>
      </c>
      <c r="J48" s="17"/>
      <c r="K48" s="42">
        <v>0.4</v>
      </c>
      <c r="L48" s="42">
        <v>40</v>
      </c>
      <c r="M48" s="42">
        <f t="shared" si="0"/>
        <v>16</v>
      </c>
      <c r="N48" s="77">
        <f t="shared" ref="N48:N76" si="3">(M48/I48)*1000000</f>
        <v>24.196414393842012</v>
      </c>
      <c r="O48" s="18" t="s">
        <v>17</v>
      </c>
      <c r="P48" s="42">
        <v>7.95</v>
      </c>
      <c r="Q48" s="17"/>
      <c r="R48" s="19"/>
    </row>
    <row r="49" spans="2:18" s="1" customFormat="1">
      <c r="B49" s="86"/>
      <c r="C49" s="37" t="s">
        <v>49</v>
      </c>
      <c r="D49" s="86"/>
      <c r="E49" s="17" t="s">
        <v>89</v>
      </c>
      <c r="F49" s="86"/>
      <c r="G49" s="42" t="s">
        <v>100</v>
      </c>
      <c r="H49" s="42" t="s">
        <v>185</v>
      </c>
      <c r="I49" s="42">
        <v>2751278</v>
      </c>
      <c r="J49" s="38">
        <v>43231</v>
      </c>
      <c r="K49" s="42">
        <v>2.5</v>
      </c>
      <c r="L49" s="42">
        <v>40</v>
      </c>
      <c r="M49" s="42">
        <f t="shared" si="0"/>
        <v>100</v>
      </c>
      <c r="N49" s="77">
        <f t="shared" si="3"/>
        <v>36.346745039941439</v>
      </c>
      <c r="O49" s="18" t="s">
        <v>19</v>
      </c>
      <c r="P49" s="42">
        <v>8.77</v>
      </c>
      <c r="Q49" s="38">
        <v>43319</v>
      </c>
      <c r="R49" s="19" t="s">
        <v>129</v>
      </c>
    </row>
    <row r="50" spans="2:18" s="1" customFormat="1">
      <c r="B50" s="86"/>
      <c r="C50" s="37" t="s">
        <v>45</v>
      </c>
      <c r="D50" s="86"/>
      <c r="E50" s="17" t="s">
        <v>90</v>
      </c>
      <c r="F50" s="86"/>
      <c r="G50" s="42" t="s">
        <v>101</v>
      </c>
      <c r="H50" s="42" t="s">
        <v>185</v>
      </c>
      <c r="I50" s="42">
        <v>3000000</v>
      </c>
      <c r="J50" s="17"/>
      <c r="K50" s="42">
        <v>1.9</v>
      </c>
      <c r="L50" s="42">
        <v>40</v>
      </c>
      <c r="M50" s="42">
        <f t="shared" si="0"/>
        <v>76</v>
      </c>
      <c r="N50" s="77">
        <f t="shared" si="3"/>
        <v>25.333333333333332</v>
      </c>
      <c r="O50" s="18" t="s">
        <v>20</v>
      </c>
      <c r="P50" s="42">
        <v>8.9700000000000006</v>
      </c>
      <c r="Q50" s="17"/>
      <c r="R50" s="49" t="s">
        <v>135</v>
      </c>
    </row>
    <row r="51" spans="2:18" s="1" customFormat="1" ht="17" thickBot="1">
      <c r="B51" s="87"/>
      <c r="C51" s="52"/>
      <c r="D51" s="87"/>
      <c r="E51" s="21"/>
      <c r="F51" s="87"/>
      <c r="G51" s="43" t="s">
        <v>102</v>
      </c>
      <c r="H51" s="43" t="s">
        <v>185</v>
      </c>
      <c r="I51" s="43">
        <v>1553644</v>
      </c>
      <c r="J51" s="21"/>
      <c r="K51" s="43">
        <v>4.0999999999999996</v>
      </c>
      <c r="L51" s="43">
        <v>40</v>
      </c>
      <c r="M51" s="43">
        <f t="shared" si="0"/>
        <v>164</v>
      </c>
      <c r="N51" s="78">
        <f t="shared" si="3"/>
        <v>105.55828748413407</v>
      </c>
      <c r="O51" s="22"/>
      <c r="P51" s="43">
        <v>8.99</v>
      </c>
      <c r="Q51" s="21"/>
      <c r="R51" s="23"/>
    </row>
    <row r="52" spans="2:18" s="1" customFormat="1">
      <c r="B52" s="81" t="s">
        <v>78</v>
      </c>
      <c r="C52" s="63"/>
      <c r="D52" s="81">
        <v>487</v>
      </c>
      <c r="E52" s="25"/>
      <c r="F52" s="84">
        <v>43237</v>
      </c>
      <c r="G52" s="44" t="s">
        <v>103</v>
      </c>
      <c r="H52" s="44" t="s">
        <v>185</v>
      </c>
      <c r="I52" s="44">
        <v>4000000</v>
      </c>
      <c r="J52" s="25"/>
      <c r="K52" s="44">
        <v>6.77</v>
      </c>
      <c r="L52" s="44">
        <v>40</v>
      </c>
      <c r="M52" s="44">
        <f t="shared" si="0"/>
        <v>270.79999999999995</v>
      </c>
      <c r="N52" s="72">
        <f t="shared" si="3"/>
        <v>67.699999999999989</v>
      </c>
      <c r="O52" s="26" t="s">
        <v>18</v>
      </c>
      <c r="P52" s="44">
        <v>8.2899999999999991</v>
      </c>
      <c r="Q52" s="25"/>
      <c r="R52" s="27" t="s">
        <v>113</v>
      </c>
    </row>
    <row r="53" spans="2:18" s="1" customFormat="1">
      <c r="B53" s="82"/>
      <c r="C53" s="39"/>
      <c r="D53" s="82"/>
      <c r="E53" s="39"/>
      <c r="F53" s="82"/>
      <c r="G53" s="45" t="s">
        <v>104</v>
      </c>
      <c r="H53" s="45" t="s">
        <v>185</v>
      </c>
      <c r="I53" s="45">
        <v>174287</v>
      </c>
      <c r="J53" s="29"/>
      <c r="K53" s="45">
        <v>7.0000000000000007E-2</v>
      </c>
      <c r="L53" s="47">
        <v>20</v>
      </c>
      <c r="M53" s="45">
        <f t="shared" si="0"/>
        <v>1.4000000000000001</v>
      </c>
      <c r="N53" s="79">
        <f t="shared" si="3"/>
        <v>8.0327276274191437</v>
      </c>
      <c r="O53" s="30" t="s">
        <v>17</v>
      </c>
      <c r="P53" s="58">
        <v>6.91</v>
      </c>
      <c r="Q53" s="29"/>
      <c r="R53" s="31"/>
    </row>
    <row r="54" spans="2:18" s="1" customFormat="1">
      <c r="B54" s="82"/>
      <c r="C54" s="64" t="s">
        <v>80</v>
      </c>
      <c r="D54" s="82"/>
      <c r="E54" s="29" t="s">
        <v>91</v>
      </c>
      <c r="F54" s="82"/>
      <c r="G54" s="45" t="s">
        <v>105</v>
      </c>
      <c r="H54" s="45" t="s">
        <v>185</v>
      </c>
      <c r="I54" s="45">
        <v>363314</v>
      </c>
      <c r="J54" s="32">
        <v>43237</v>
      </c>
      <c r="K54" s="45">
        <v>1.85</v>
      </c>
      <c r="L54" s="47">
        <v>20</v>
      </c>
      <c r="M54" s="45">
        <f t="shared" si="0"/>
        <v>37</v>
      </c>
      <c r="N54" s="79">
        <f t="shared" si="3"/>
        <v>101.8402814094695</v>
      </c>
      <c r="O54" s="30" t="s">
        <v>19</v>
      </c>
      <c r="P54" s="45">
        <v>8.42</v>
      </c>
      <c r="Q54" s="32">
        <v>43319</v>
      </c>
      <c r="R54" s="31" t="s">
        <v>129</v>
      </c>
    </row>
    <row r="55" spans="2:18" s="1" customFormat="1">
      <c r="B55" s="82"/>
      <c r="C55" s="64" t="s">
        <v>45</v>
      </c>
      <c r="D55" s="82"/>
      <c r="E55" s="29" t="s">
        <v>92</v>
      </c>
      <c r="F55" s="82"/>
      <c r="G55" s="45" t="s">
        <v>106</v>
      </c>
      <c r="H55" s="45" t="s">
        <v>185</v>
      </c>
      <c r="I55" s="45">
        <v>3000000</v>
      </c>
      <c r="J55" s="29"/>
      <c r="K55" s="45">
        <v>1.0900000000000001</v>
      </c>
      <c r="L55" s="45">
        <v>40</v>
      </c>
      <c r="M55" s="45">
        <f t="shared" si="0"/>
        <v>43.6</v>
      </c>
      <c r="N55" s="79">
        <f t="shared" si="3"/>
        <v>14.533333333333333</v>
      </c>
      <c r="O55" s="30" t="s">
        <v>20</v>
      </c>
      <c r="P55" s="45">
        <v>8.83</v>
      </c>
      <c r="Q55" s="29"/>
      <c r="R55" s="56" t="s">
        <v>136</v>
      </c>
    </row>
    <row r="56" spans="2:18" s="1" customFormat="1" ht="17" thickBot="1">
      <c r="B56" s="83"/>
      <c r="C56" s="65"/>
      <c r="D56" s="83"/>
      <c r="E56" s="34"/>
      <c r="F56" s="83"/>
      <c r="G56" s="46" t="s">
        <v>107</v>
      </c>
      <c r="H56" s="46" t="s">
        <v>185</v>
      </c>
      <c r="I56" s="46">
        <v>3000000</v>
      </c>
      <c r="J56" s="34"/>
      <c r="K56" s="46">
        <v>22.94</v>
      </c>
      <c r="L56" s="46">
        <v>40</v>
      </c>
      <c r="M56" s="46">
        <f t="shared" si="0"/>
        <v>917.6</v>
      </c>
      <c r="N56" s="80">
        <f t="shared" si="3"/>
        <v>305.86666666666667</v>
      </c>
      <c r="O56" s="34"/>
      <c r="P56" s="46">
        <v>9.08</v>
      </c>
      <c r="Q56" s="34"/>
      <c r="R56" s="36"/>
    </row>
    <row r="57" spans="2:18" s="1" customFormat="1">
      <c r="B57" s="85" t="s">
        <v>79</v>
      </c>
      <c r="C57" s="12"/>
      <c r="D57" s="85">
        <v>502</v>
      </c>
      <c r="E57" s="13"/>
      <c r="F57" s="88">
        <v>43293</v>
      </c>
      <c r="G57" s="41" t="s">
        <v>114</v>
      </c>
      <c r="H57" s="41" t="s">
        <v>185</v>
      </c>
      <c r="I57" s="41">
        <v>2000000</v>
      </c>
      <c r="J57" s="13"/>
      <c r="K57" s="41">
        <v>0.84</v>
      </c>
      <c r="L57" s="41">
        <v>40</v>
      </c>
      <c r="M57" s="41">
        <f t="shared" si="0"/>
        <v>33.6</v>
      </c>
      <c r="N57" s="69">
        <f t="shared" si="3"/>
        <v>16.8</v>
      </c>
      <c r="O57" s="14" t="s">
        <v>18</v>
      </c>
      <c r="P57" s="41">
        <v>9.26</v>
      </c>
      <c r="Q57" s="13"/>
      <c r="R57" s="15" t="s">
        <v>127</v>
      </c>
    </row>
    <row r="58" spans="2:18" s="1" customFormat="1">
      <c r="B58" s="86"/>
      <c r="C58" s="40"/>
      <c r="D58" s="86"/>
      <c r="E58" s="40"/>
      <c r="F58" s="86"/>
      <c r="G58" s="42" t="s">
        <v>115</v>
      </c>
      <c r="H58" s="42" t="s">
        <v>185</v>
      </c>
      <c r="I58" s="42">
        <v>182171</v>
      </c>
      <c r="J58" s="17"/>
      <c r="K58" s="42">
        <v>0.25</v>
      </c>
      <c r="L58" s="48">
        <v>20</v>
      </c>
      <c r="M58" s="42">
        <f t="shared" si="0"/>
        <v>5</v>
      </c>
      <c r="N58" s="77">
        <f t="shared" si="3"/>
        <v>27.446739601802701</v>
      </c>
      <c r="O58" s="18" t="s">
        <v>17</v>
      </c>
      <c r="P58" s="42">
        <v>7.77</v>
      </c>
      <c r="Q58" s="17"/>
      <c r="R58" s="19"/>
    </row>
    <row r="59" spans="2:18" s="1" customFormat="1">
      <c r="B59" s="86"/>
      <c r="C59" s="16" t="s">
        <v>80</v>
      </c>
      <c r="D59" s="86"/>
      <c r="E59" s="17" t="s">
        <v>124</v>
      </c>
      <c r="F59" s="86"/>
      <c r="G59" s="42" t="s">
        <v>116</v>
      </c>
      <c r="H59" s="42" t="s">
        <v>185</v>
      </c>
      <c r="I59" s="42">
        <v>693729</v>
      </c>
      <c r="J59" s="38">
        <v>43293</v>
      </c>
      <c r="K59" s="42">
        <v>1.05</v>
      </c>
      <c r="L59" s="42">
        <v>40</v>
      </c>
      <c r="M59" s="42">
        <f t="shared" si="0"/>
        <v>42</v>
      </c>
      <c r="N59" s="77">
        <f t="shared" si="3"/>
        <v>60.542373174539335</v>
      </c>
      <c r="O59" s="18" t="s">
        <v>19</v>
      </c>
      <c r="P59" s="42">
        <v>9.06</v>
      </c>
      <c r="Q59" s="38">
        <v>43319</v>
      </c>
      <c r="R59" s="19" t="s">
        <v>129</v>
      </c>
    </row>
    <row r="60" spans="2:18" s="1" customFormat="1">
      <c r="B60" s="86"/>
      <c r="C60" s="16" t="s">
        <v>45</v>
      </c>
      <c r="D60" s="86"/>
      <c r="E60" s="17" t="s">
        <v>125</v>
      </c>
      <c r="F60" s="86"/>
      <c r="G60" s="42" t="s">
        <v>117</v>
      </c>
      <c r="H60" s="42" t="s">
        <v>185</v>
      </c>
      <c r="I60" s="42">
        <v>2256159</v>
      </c>
      <c r="J60" s="17"/>
      <c r="K60" s="42">
        <v>1.92</v>
      </c>
      <c r="L60" s="42">
        <v>40</v>
      </c>
      <c r="M60" s="42">
        <f t="shared" si="0"/>
        <v>76.8</v>
      </c>
      <c r="N60" s="77">
        <f t="shared" si="3"/>
        <v>34.040154084884975</v>
      </c>
      <c r="O60" s="18" t="s">
        <v>20</v>
      </c>
      <c r="P60" s="42">
        <v>8.2799999999999994</v>
      </c>
      <c r="Q60" s="17"/>
      <c r="R60" s="49" t="s">
        <v>137</v>
      </c>
    </row>
    <row r="61" spans="2:18" s="1" customFormat="1" ht="17" thickBot="1">
      <c r="B61" s="87"/>
      <c r="C61" s="20"/>
      <c r="D61" s="87"/>
      <c r="E61" s="21"/>
      <c r="F61" s="87"/>
      <c r="G61" s="43" t="s">
        <v>128</v>
      </c>
      <c r="H61" s="43" t="s">
        <v>185</v>
      </c>
      <c r="I61" s="43">
        <v>537090</v>
      </c>
      <c r="J61" s="21"/>
      <c r="K61" s="43">
        <v>1.9</v>
      </c>
      <c r="L61" s="43">
        <v>40</v>
      </c>
      <c r="M61" s="43">
        <f t="shared" si="0"/>
        <v>76</v>
      </c>
      <c r="N61" s="78">
        <f t="shared" si="3"/>
        <v>141.50328622763411</v>
      </c>
      <c r="O61" s="21"/>
      <c r="P61" s="43">
        <v>8.86</v>
      </c>
      <c r="Q61" s="21"/>
      <c r="R61" s="23"/>
    </row>
    <row r="62" spans="2:18" s="1" customFormat="1">
      <c r="B62" s="81" t="s">
        <v>81</v>
      </c>
      <c r="C62" s="63"/>
      <c r="D62" s="64"/>
      <c r="E62" s="29"/>
      <c r="F62" s="64"/>
      <c r="G62" s="44" t="s">
        <v>165</v>
      </c>
      <c r="H62" s="44" t="s">
        <v>185</v>
      </c>
      <c r="I62" s="44">
        <v>8000000</v>
      </c>
      <c r="J62" s="29"/>
      <c r="K62" s="44">
        <v>10.73</v>
      </c>
      <c r="L62" s="44">
        <v>40</v>
      </c>
      <c r="M62" s="44">
        <f t="shared" ref="M62:M76" si="4">K62*L62</f>
        <v>429.20000000000005</v>
      </c>
      <c r="N62" s="72">
        <f t="shared" si="3"/>
        <v>53.650000000000006</v>
      </c>
      <c r="O62" s="26" t="s">
        <v>18</v>
      </c>
      <c r="P62" s="25">
        <v>7.57</v>
      </c>
      <c r="Q62" s="29"/>
      <c r="R62" s="27" t="s">
        <v>173</v>
      </c>
    </row>
    <row r="63" spans="2:18" s="1" customFormat="1">
      <c r="B63" s="82"/>
      <c r="C63" s="64"/>
      <c r="D63" s="64"/>
      <c r="E63" s="29" t="s">
        <v>162</v>
      </c>
      <c r="F63" s="64"/>
      <c r="G63" s="45" t="s">
        <v>166</v>
      </c>
      <c r="H63" s="45" t="s">
        <v>185</v>
      </c>
      <c r="I63" s="45">
        <v>1412639</v>
      </c>
      <c r="J63" s="29"/>
      <c r="K63" s="45">
        <v>0.54</v>
      </c>
      <c r="L63" s="45">
        <v>40</v>
      </c>
      <c r="M63" s="45">
        <f t="shared" si="4"/>
        <v>21.6</v>
      </c>
      <c r="N63" s="79">
        <f t="shared" si="3"/>
        <v>15.29053070175749</v>
      </c>
      <c r="O63" s="30" t="s">
        <v>17</v>
      </c>
      <c r="P63" s="29">
        <v>7.7</v>
      </c>
      <c r="Q63" s="29"/>
      <c r="R63" s="31"/>
    </row>
    <row r="64" spans="2:18" s="1" customFormat="1">
      <c r="B64" s="82"/>
      <c r="C64" s="64" t="s">
        <v>82</v>
      </c>
      <c r="D64" s="64">
        <v>518</v>
      </c>
      <c r="E64" s="29" t="s">
        <v>163</v>
      </c>
      <c r="F64" s="66">
        <v>43328</v>
      </c>
      <c r="G64" s="45" t="s">
        <v>167</v>
      </c>
      <c r="H64" s="45" t="s">
        <v>185</v>
      </c>
      <c r="I64" s="45">
        <v>507403</v>
      </c>
      <c r="J64" s="66">
        <v>43328</v>
      </c>
      <c r="K64" s="45">
        <v>1.69</v>
      </c>
      <c r="L64" s="47">
        <v>20</v>
      </c>
      <c r="M64" s="45">
        <f t="shared" si="4"/>
        <v>33.799999999999997</v>
      </c>
      <c r="N64" s="79">
        <f t="shared" si="3"/>
        <v>66.613717301632022</v>
      </c>
      <c r="O64" s="30" t="s">
        <v>19</v>
      </c>
      <c r="P64" s="29">
        <v>8.19</v>
      </c>
      <c r="Q64" s="32">
        <v>43333</v>
      </c>
      <c r="R64" s="31" t="s">
        <v>129</v>
      </c>
    </row>
    <row r="65" spans="2:18" s="1" customFormat="1">
      <c r="B65" s="82"/>
      <c r="C65" s="64" t="s">
        <v>45</v>
      </c>
      <c r="D65" s="64"/>
      <c r="E65" s="29" t="s">
        <v>164</v>
      </c>
      <c r="F65" s="64"/>
      <c r="G65" s="45" t="s">
        <v>168</v>
      </c>
      <c r="H65" s="45" t="s">
        <v>185</v>
      </c>
      <c r="I65" s="45">
        <v>5000000</v>
      </c>
      <c r="J65" s="29"/>
      <c r="K65" s="45">
        <v>0.65</v>
      </c>
      <c r="L65" s="45">
        <v>40</v>
      </c>
      <c r="M65" s="45">
        <f t="shared" si="4"/>
        <v>26</v>
      </c>
      <c r="N65" s="79">
        <f t="shared" si="3"/>
        <v>5.2</v>
      </c>
      <c r="O65" s="30" t="s">
        <v>20</v>
      </c>
      <c r="P65" s="29">
        <v>8.73</v>
      </c>
      <c r="Q65" s="29"/>
      <c r="R65" s="56" t="s">
        <v>182</v>
      </c>
    </row>
    <row r="66" spans="2:18" s="1" customFormat="1" ht="17" thickBot="1">
      <c r="B66" s="83"/>
      <c r="C66" s="65"/>
      <c r="D66" s="64"/>
      <c r="E66" s="29"/>
      <c r="F66" s="64"/>
      <c r="G66" s="46" t="s">
        <v>169</v>
      </c>
      <c r="H66" s="46" t="s">
        <v>185</v>
      </c>
      <c r="I66" s="46">
        <v>4582649</v>
      </c>
      <c r="J66" s="29"/>
      <c r="K66" s="46">
        <v>25.22</v>
      </c>
      <c r="L66" s="46">
        <v>40</v>
      </c>
      <c r="M66" s="46">
        <f t="shared" si="4"/>
        <v>1008.8</v>
      </c>
      <c r="N66" s="80">
        <f t="shared" si="3"/>
        <v>220.13468629170595</v>
      </c>
      <c r="O66" s="29"/>
      <c r="P66" s="34">
        <v>8.2899999999999991</v>
      </c>
      <c r="Q66" s="29"/>
      <c r="R66" s="31"/>
    </row>
    <row r="67" spans="2:18" s="1" customFormat="1">
      <c r="B67" s="85" t="s">
        <v>83</v>
      </c>
      <c r="C67" s="60"/>
      <c r="D67" s="85">
        <v>501</v>
      </c>
      <c r="E67" s="13"/>
      <c r="F67" s="88">
        <v>43290</v>
      </c>
      <c r="G67" s="41" t="s">
        <v>118</v>
      </c>
      <c r="H67" s="41" t="s">
        <v>185</v>
      </c>
      <c r="I67" s="41">
        <v>2000000</v>
      </c>
      <c r="J67" s="13"/>
      <c r="K67" s="41">
        <v>0.96</v>
      </c>
      <c r="L67" s="41">
        <v>40</v>
      </c>
      <c r="M67" s="41">
        <f t="shared" si="4"/>
        <v>38.4</v>
      </c>
      <c r="N67" s="69">
        <f t="shared" si="3"/>
        <v>19.2</v>
      </c>
      <c r="O67" s="14" t="s">
        <v>18</v>
      </c>
      <c r="P67" s="41">
        <v>8.9499999999999993</v>
      </c>
      <c r="Q67" s="13"/>
      <c r="R67" s="15" t="s">
        <v>126</v>
      </c>
    </row>
    <row r="68" spans="2:18" s="1" customFormat="1">
      <c r="B68" s="86"/>
      <c r="C68" s="61"/>
      <c r="D68" s="86"/>
      <c r="E68" s="40"/>
      <c r="F68" s="86"/>
      <c r="G68" s="42" t="s">
        <v>119</v>
      </c>
      <c r="H68" s="42" t="s">
        <v>185</v>
      </c>
      <c r="I68" s="42">
        <v>152413</v>
      </c>
      <c r="J68" s="17"/>
      <c r="K68" s="42">
        <v>7.0000000000000007E-2</v>
      </c>
      <c r="L68" s="75">
        <v>20</v>
      </c>
      <c r="M68" s="42">
        <f t="shared" si="4"/>
        <v>1.4000000000000001</v>
      </c>
      <c r="N68" s="77">
        <f t="shared" si="3"/>
        <v>9.1855681601963095</v>
      </c>
      <c r="O68" s="18" t="s">
        <v>17</v>
      </c>
      <c r="P68" s="57">
        <v>6.9</v>
      </c>
      <c r="Q68" s="17"/>
      <c r="R68" s="19"/>
    </row>
    <row r="69" spans="2:18" s="1" customFormat="1">
      <c r="B69" s="86"/>
      <c r="C69" s="61" t="s">
        <v>84</v>
      </c>
      <c r="D69" s="86"/>
      <c r="E69" s="17" t="s">
        <v>123</v>
      </c>
      <c r="F69" s="86"/>
      <c r="G69" s="42" t="s">
        <v>120</v>
      </c>
      <c r="H69" s="42" t="s">
        <v>185</v>
      </c>
      <c r="I69" s="42">
        <v>96259</v>
      </c>
      <c r="J69" s="38">
        <v>43290</v>
      </c>
      <c r="K69" s="42">
        <v>0.18</v>
      </c>
      <c r="L69" s="75">
        <v>20</v>
      </c>
      <c r="M69" s="42">
        <f t="shared" si="4"/>
        <v>3.5999999999999996</v>
      </c>
      <c r="N69" s="77">
        <f t="shared" si="3"/>
        <v>37.39910034386395</v>
      </c>
      <c r="O69" s="18" t="s">
        <v>19</v>
      </c>
      <c r="P69" s="57">
        <v>6.28</v>
      </c>
      <c r="Q69" s="38">
        <v>43319</v>
      </c>
      <c r="R69" s="19" t="s">
        <v>129</v>
      </c>
    </row>
    <row r="70" spans="2:18" s="1" customFormat="1">
      <c r="B70" s="86"/>
      <c r="C70" s="61" t="s">
        <v>46</v>
      </c>
      <c r="D70" s="86"/>
      <c r="E70" s="17"/>
      <c r="F70" s="86"/>
      <c r="G70" s="42" t="s">
        <v>121</v>
      </c>
      <c r="H70" s="42" t="s">
        <v>185</v>
      </c>
      <c r="I70" s="42">
        <v>689917</v>
      </c>
      <c r="J70" s="17"/>
      <c r="K70" s="42">
        <v>0.08</v>
      </c>
      <c r="L70" s="42">
        <v>40</v>
      </c>
      <c r="M70" s="42">
        <f t="shared" si="4"/>
        <v>3.2</v>
      </c>
      <c r="N70" s="77">
        <f t="shared" si="3"/>
        <v>4.6382390925285222</v>
      </c>
      <c r="O70" s="18" t="s">
        <v>20</v>
      </c>
      <c r="P70" s="57">
        <v>6.01</v>
      </c>
      <c r="Q70" s="17"/>
      <c r="R70" s="49" t="s">
        <v>138</v>
      </c>
    </row>
    <row r="71" spans="2:18" s="1" customFormat="1" ht="17" thickBot="1">
      <c r="B71" s="87"/>
      <c r="C71" s="62"/>
      <c r="D71" s="87"/>
      <c r="E71" s="21"/>
      <c r="F71" s="87"/>
      <c r="G71" s="43" t="s">
        <v>122</v>
      </c>
      <c r="H71" s="43" t="s">
        <v>185</v>
      </c>
      <c r="I71" s="43">
        <v>1021021</v>
      </c>
      <c r="J71" s="21"/>
      <c r="K71" s="43">
        <v>7.79</v>
      </c>
      <c r="L71" s="43">
        <v>40</v>
      </c>
      <c r="M71" s="43">
        <f t="shared" si="4"/>
        <v>311.60000000000002</v>
      </c>
      <c r="N71" s="78">
        <f t="shared" si="3"/>
        <v>305.18471216556765</v>
      </c>
      <c r="O71" s="21"/>
      <c r="P71" s="43">
        <v>8.7899999999999991</v>
      </c>
      <c r="Q71" s="21"/>
      <c r="R71" s="23"/>
    </row>
    <row r="72" spans="2:18">
      <c r="B72" s="81" t="s">
        <v>85</v>
      </c>
      <c r="C72" s="63"/>
      <c r="D72" s="81">
        <v>526</v>
      </c>
      <c r="E72" s="25" t="s">
        <v>174</v>
      </c>
      <c r="F72" s="84">
        <v>43329</v>
      </c>
      <c r="G72" s="44" t="s">
        <v>189</v>
      </c>
      <c r="H72" s="44" t="s">
        <v>185</v>
      </c>
      <c r="I72" s="44">
        <v>8000000</v>
      </c>
      <c r="J72" s="25"/>
      <c r="K72" s="44">
        <v>28.43</v>
      </c>
      <c r="L72" s="44">
        <v>40</v>
      </c>
      <c r="M72" s="44">
        <f t="shared" si="4"/>
        <v>1137.2</v>
      </c>
      <c r="N72" s="72">
        <f t="shared" si="3"/>
        <v>142.15</v>
      </c>
      <c r="O72" s="26" t="s">
        <v>18</v>
      </c>
      <c r="P72" s="44">
        <v>8.31</v>
      </c>
      <c r="Q72" s="25"/>
      <c r="R72" s="27" t="s">
        <v>179</v>
      </c>
    </row>
    <row r="73" spans="2:18">
      <c r="B73" s="82"/>
      <c r="C73" s="64"/>
      <c r="D73" s="82"/>
      <c r="E73" s="29" t="s">
        <v>175</v>
      </c>
      <c r="F73" s="82"/>
      <c r="G73" s="45" t="s">
        <v>190</v>
      </c>
      <c r="H73" s="45" t="s">
        <v>185</v>
      </c>
      <c r="I73" s="45">
        <v>1204578</v>
      </c>
      <c r="J73" s="29"/>
      <c r="K73" s="45">
        <v>0.8</v>
      </c>
      <c r="L73" s="45">
        <v>40</v>
      </c>
      <c r="M73" s="45">
        <f t="shared" si="4"/>
        <v>32</v>
      </c>
      <c r="N73" s="79">
        <f t="shared" si="3"/>
        <v>26.565319970977388</v>
      </c>
      <c r="O73" s="30" t="s">
        <v>17</v>
      </c>
      <c r="P73" s="67">
        <v>7.18</v>
      </c>
      <c r="Q73" s="29"/>
      <c r="R73" s="31"/>
    </row>
    <row r="74" spans="2:18">
      <c r="B74" s="82"/>
      <c r="C74" s="64" t="s">
        <v>86</v>
      </c>
      <c r="D74" s="82"/>
      <c r="E74" s="29" t="s">
        <v>176</v>
      </c>
      <c r="F74" s="82"/>
      <c r="G74" s="45" t="s">
        <v>191</v>
      </c>
      <c r="H74" s="45" t="s">
        <v>185</v>
      </c>
      <c r="I74" s="45">
        <v>127297</v>
      </c>
      <c r="J74" s="32">
        <v>43329</v>
      </c>
      <c r="K74" s="45">
        <v>0.28000000000000003</v>
      </c>
      <c r="L74" s="47">
        <v>20</v>
      </c>
      <c r="M74" s="45">
        <f t="shared" si="4"/>
        <v>5.6000000000000005</v>
      </c>
      <c r="N74" s="79">
        <f t="shared" si="3"/>
        <v>43.991610171488723</v>
      </c>
      <c r="O74" s="30" t="s">
        <v>19</v>
      </c>
      <c r="P74" s="67">
        <v>7.68</v>
      </c>
      <c r="Q74" s="32">
        <v>43333</v>
      </c>
      <c r="R74" s="31" t="s">
        <v>129</v>
      </c>
    </row>
    <row r="75" spans="2:18">
      <c r="B75" s="82"/>
      <c r="C75" s="64" t="s">
        <v>46</v>
      </c>
      <c r="D75" s="82"/>
      <c r="E75" s="29" t="s">
        <v>177</v>
      </c>
      <c r="F75" s="82"/>
      <c r="G75" s="45" t="s">
        <v>192</v>
      </c>
      <c r="H75" s="45" t="s">
        <v>185</v>
      </c>
      <c r="I75" s="45">
        <v>3000000</v>
      </c>
      <c r="J75" s="29"/>
      <c r="K75" s="45">
        <v>0.51</v>
      </c>
      <c r="L75" s="45">
        <v>40</v>
      </c>
      <c r="M75" s="45">
        <f t="shared" si="4"/>
        <v>20.399999999999999</v>
      </c>
      <c r="N75" s="79">
        <f t="shared" si="3"/>
        <v>6.7999999999999989</v>
      </c>
      <c r="O75" s="30" t="s">
        <v>20</v>
      </c>
      <c r="P75" s="45">
        <v>9.07</v>
      </c>
      <c r="Q75" s="29"/>
      <c r="R75" s="56" t="s">
        <v>180</v>
      </c>
    </row>
    <row r="76" spans="2:18" ht="17" thickBot="1">
      <c r="B76" s="83"/>
      <c r="C76" s="65"/>
      <c r="D76" s="83"/>
      <c r="E76" s="34" t="s">
        <v>178</v>
      </c>
      <c r="F76" s="83"/>
      <c r="G76" s="46" t="s">
        <v>193</v>
      </c>
      <c r="H76" s="46" t="s">
        <v>185</v>
      </c>
      <c r="I76" s="46">
        <v>3000000</v>
      </c>
      <c r="J76" s="34"/>
      <c r="K76" s="46">
        <v>40.11</v>
      </c>
      <c r="L76" s="46">
        <v>40</v>
      </c>
      <c r="M76" s="46">
        <f t="shared" si="4"/>
        <v>1604.4</v>
      </c>
      <c r="N76" s="80">
        <f t="shared" si="3"/>
        <v>534.79999999999995</v>
      </c>
      <c r="O76" s="34"/>
      <c r="P76" s="46">
        <v>8.7899999999999991</v>
      </c>
      <c r="Q76" s="34"/>
      <c r="R76" s="36"/>
    </row>
    <row r="77" spans="2:18">
      <c r="B77" s="76" t="s">
        <v>188</v>
      </c>
    </row>
  </sheetData>
  <mergeCells count="36">
    <mergeCell ref="B25:B29"/>
    <mergeCell ref="D25:D29"/>
    <mergeCell ref="F25:F29"/>
    <mergeCell ref="B5:B9"/>
    <mergeCell ref="D5:D9"/>
    <mergeCell ref="F5:F9"/>
    <mergeCell ref="B10:B14"/>
    <mergeCell ref="D10:D14"/>
    <mergeCell ref="F10:F14"/>
    <mergeCell ref="B20:B24"/>
    <mergeCell ref="D20:D24"/>
    <mergeCell ref="F20:F24"/>
    <mergeCell ref="B15:B19"/>
    <mergeCell ref="D67:D71"/>
    <mergeCell ref="F67:F71"/>
    <mergeCell ref="D47:D51"/>
    <mergeCell ref="F47:F51"/>
    <mergeCell ref="B40:B44"/>
    <mergeCell ref="D40:D44"/>
    <mergeCell ref="F40:F44"/>
    <mergeCell ref="B72:B76"/>
    <mergeCell ref="D72:D76"/>
    <mergeCell ref="F72:F76"/>
    <mergeCell ref="B30:B34"/>
    <mergeCell ref="D30:D34"/>
    <mergeCell ref="F30:F34"/>
    <mergeCell ref="B35:B39"/>
    <mergeCell ref="B62:B66"/>
    <mergeCell ref="B52:B56"/>
    <mergeCell ref="D52:D56"/>
    <mergeCell ref="F52:F56"/>
    <mergeCell ref="B57:B61"/>
    <mergeCell ref="D57:D61"/>
    <mergeCell ref="F57:F61"/>
    <mergeCell ref="B47:B51"/>
    <mergeCell ref="B67:B71"/>
  </mergeCells>
  <pageMargins left="0.7" right="0.7" top="0.75" bottom="0.75" header="0.3" footer="0.3"/>
  <pageSetup scale="48" orientation="landscape" horizontalDpi="0" verticalDpi="0" copies="3"/>
  <headerFooter>
    <oddFooter>&amp;C&amp;"-,Italic"Sorted Cell Bulk RNA-Seq Sample Description&amp;RLast Updated: 08/31/2018</oddFooter>
  </headerFooter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Normal Donors</vt:lpstr>
      <vt:lpstr>'Normal Donors'!Print_Area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 Bandyopadhyay</dc:creator>
  <cp:lastModifiedBy>Gautam Bandyopadhyay</cp:lastModifiedBy>
  <cp:lastPrinted>2018-12-21T14:49:17Z</cp:lastPrinted>
  <dcterms:created xsi:type="dcterms:W3CDTF">2018-04-04T15:32:21Z</dcterms:created>
  <dcterms:modified xsi:type="dcterms:W3CDTF">2018-12-21T16:09:59Z</dcterms:modified>
</cp:coreProperties>
</file>